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粟田\○改善提案\稟議\"/>
    </mc:Choice>
  </mc:AlternateContent>
  <xr:revisionPtr revIDLastSave="0" documentId="8_{24EFA7D3-DB00-4184-9F76-C9DDC52357E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2025年改善提案 " sheetId="40" r:id="rId1"/>
  </sheets>
  <definedNames>
    <definedName name="_xlnm.Print_Area" localSheetId="0">'2025年改善提案 '!$A$1:$AM$36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0" l="1"/>
  <c r="J4" i="40"/>
  <c r="N4" i="40"/>
  <c r="F12" i="40"/>
  <c r="G12" i="40"/>
  <c r="H12" i="40"/>
  <c r="I12" i="40"/>
  <c r="J12" i="40"/>
  <c r="K12" i="40"/>
  <c r="L12" i="40"/>
  <c r="E12" i="40"/>
  <c r="F10" i="40"/>
  <c r="G10" i="40"/>
  <c r="H10" i="40"/>
  <c r="I10" i="40"/>
  <c r="J10" i="40"/>
  <c r="K10" i="40"/>
  <c r="L10" i="40"/>
  <c r="E10" i="40"/>
  <c r="F8" i="40"/>
  <c r="G8" i="40"/>
  <c r="H8" i="40"/>
  <c r="I8" i="40"/>
  <c r="J8" i="40"/>
  <c r="K8" i="40"/>
  <c r="L8" i="40"/>
  <c r="E8" i="40"/>
  <c r="F6" i="40"/>
  <c r="G6" i="40"/>
  <c r="H6" i="40"/>
  <c r="I6" i="40"/>
  <c r="J6" i="40"/>
  <c r="K6" i="40"/>
  <c r="L6" i="40"/>
  <c r="E6" i="40"/>
  <c r="F4" i="40"/>
  <c r="G4" i="40"/>
  <c r="H4" i="40"/>
  <c r="I4" i="40"/>
  <c r="K4" i="40"/>
  <c r="L4" i="40"/>
  <c r="E4" i="40"/>
  <c r="C5" i="40"/>
  <c r="D5" i="40"/>
  <c r="C7" i="40"/>
  <c r="D7" i="40"/>
  <c r="C9" i="40"/>
  <c r="D9" i="40"/>
  <c r="C11" i="40"/>
  <c r="D11" i="40"/>
  <c r="C13" i="40"/>
  <c r="D13" i="40"/>
  <c r="AL26" i="40"/>
  <c r="AL27" i="40"/>
  <c r="AL28" i="40"/>
  <c r="AL20" i="40"/>
  <c r="AL21" i="40"/>
  <c r="AL22" i="40"/>
  <c r="AL23" i="40"/>
  <c r="AL24" i="40"/>
  <c r="AL25" i="40"/>
  <c r="AL19" i="40"/>
  <c r="Y11" i="40"/>
  <c r="Z11" i="40"/>
  <c r="AA11" i="40"/>
  <c r="AB11" i="40"/>
  <c r="AC11" i="40"/>
  <c r="AD11" i="40"/>
  <c r="AE11" i="40"/>
  <c r="AF11" i="40"/>
  <c r="AG11" i="40"/>
  <c r="AH11" i="40"/>
  <c r="AI11" i="40"/>
  <c r="AJ11" i="40"/>
  <c r="AK6" i="40"/>
  <c r="AK7" i="40"/>
  <c r="AK8" i="40"/>
  <c r="AK9" i="40"/>
  <c r="AK10" i="40"/>
  <c r="AK20" i="40"/>
  <c r="AK21" i="40"/>
  <c r="AK22" i="40"/>
  <c r="AK23" i="40"/>
  <c r="AK24" i="40"/>
  <c r="AK25" i="40"/>
  <c r="AK26" i="40"/>
  <c r="AK27" i="40"/>
  <c r="AK28" i="40"/>
  <c r="AK19" i="40"/>
  <c r="Z29" i="40"/>
  <c r="AA29" i="40"/>
  <c r="AB29" i="40"/>
  <c r="AC29" i="40"/>
  <c r="AD29" i="40"/>
  <c r="AE29" i="40"/>
  <c r="AF29" i="40"/>
  <c r="AG29" i="40"/>
  <c r="AH29" i="40"/>
  <c r="AI29" i="40"/>
  <c r="AJ29" i="40"/>
  <c r="Y29" i="40"/>
  <c r="N7" i="40"/>
  <c r="N9" i="40"/>
  <c r="N11" i="40"/>
  <c r="N13" i="40"/>
  <c r="N5" i="40"/>
  <c r="P5" i="40" s="1"/>
  <c r="L55" i="40"/>
  <c r="K55" i="40"/>
  <c r="L47" i="40"/>
  <c r="X7" i="40" s="1"/>
  <c r="K47" i="40"/>
  <c r="E54" i="40"/>
  <c r="D54" i="40"/>
  <c r="E61" i="40"/>
  <c r="D61" i="40"/>
  <c r="E48" i="40"/>
  <c r="D48" i="40"/>
  <c r="M15" i="40"/>
  <c r="M17" i="40" s="1"/>
  <c r="L15" i="40"/>
  <c r="J15" i="40"/>
  <c r="I15" i="40"/>
  <c r="H15" i="40"/>
  <c r="G15" i="40"/>
  <c r="F15" i="40"/>
  <c r="E15" i="40"/>
  <c r="L17" i="40" l="1"/>
  <c r="N8" i="40"/>
  <c r="O9" i="40" s="1"/>
  <c r="O5" i="40"/>
  <c r="AL29" i="40"/>
  <c r="AL7" i="40"/>
  <c r="W10" i="40"/>
  <c r="P9" i="40"/>
  <c r="X8" i="40"/>
  <c r="AL8" i="40" s="1"/>
  <c r="W9" i="40"/>
  <c r="P7" i="40"/>
  <c r="W7" i="40"/>
  <c r="N15" i="40"/>
  <c r="K17" i="40" s="1"/>
  <c r="E64" i="40"/>
  <c r="D15" i="40" s="1"/>
  <c r="N6" i="40"/>
  <c r="O7" i="40" s="1"/>
  <c r="N12" i="40"/>
  <c r="O13" i="40" s="1"/>
  <c r="N10" i="40"/>
  <c r="O11" i="40" s="1"/>
  <c r="W8" i="40"/>
  <c r="AK11" i="40"/>
  <c r="W6" i="40"/>
  <c r="P11" i="40"/>
  <c r="X9" i="40"/>
  <c r="AL9" i="40" s="1"/>
  <c r="X10" i="40"/>
  <c r="AL10" i="40" s="1"/>
  <c r="P13" i="40"/>
  <c r="AK29" i="40"/>
  <c r="D64" i="40"/>
  <c r="C15" i="40" s="1"/>
  <c r="J17" i="40" l="1"/>
  <c r="I17" i="40"/>
  <c r="H17" i="40"/>
  <c r="G17" i="40"/>
  <c r="F17" i="40"/>
  <c r="E17" i="40"/>
  <c r="Q7" i="40"/>
  <c r="Q13" i="40"/>
  <c r="W11" i="40"/>
  <c r="P15" i="40"/>
  <c r="X6" i="40"/>
  <c r="Q11" i="40"/>
  <c r="Q5" i="40"/>
  <c r="Q9" i="40"/>
  <c r="X11" i="40" l="1"/>
  <c r="AL11" i="40" s="1"/>
  <c r="AL6" i="40"/>
</calcChain>
</file>

<file path=xl/sharedStrings.xml><?xml version="1.0" encoding="utf-8"?>
<sst xmlns="http://schemas.openxmlformats.org/spreadsheetml/2006/main" count="117" uniqueCount="90">
  <si>
    <t>所　　属</t>
  </si>
  <si>
    <t>在籍者</t>
  </si>
  <si>
    <t>有資格</t>
  </si>
  <si>
    <t>特級</t>
  </si>
  <si>
    <t>１級</t>
  </si>
  <si>
    <t>２級</t>
  </si>
  <si>
    <t>３級</t>
  </si>
  <si>
    <t>４級</t>
  </si>
  <si>
    <t>５級</t>
  </si>
  <si>
    <t>６級</t>
  </si>
  <si>
    <t>協力</t>
  </si>
  <si>
    <t>保留</t>
  </si>
  <si>
    <t>工　務　課</t>
  </si>
  <si>
    <t>総　務　課</t>
  </si>
  <si>
    <t>合　　　計</t>
  </si>
  <si>
    <t>比　　　率</t>
  </si>
  <si>
    <t>品質管理室</t>
    <rPh sb="4" eb="5">
      <t>シツ</t>
    </rPh>
    <phoneticPr fontId="2"/>
  </si>
  <si>
    <t>技　術　室</t>
    <rPh sb="4" eb="5">
      <t>シツ</t>
    </rPh>
    <phoneticPr fontId="2"/>
  </si>
  <si>
    <t>製造課</t>
    <rPh sb="0" eb="2">
      <t>セイゾウ</t>
    </rPh>
    <rPh sb="2" eb="3">
      <t>カ</t>
    </rPh>
    <phoneticPr fontId="2"/>
  </si>
  <si>
    <t>部・課長</t>
    <rPh sb="0" eb="1">
      <t>ブ</t>
    </rPh>
    <rPh sb="2" eb="4">
      <t>カチョウ</t>
    </rPh>
    <phoneticPr fontId="2"/>
  </si>
  <si>
    <t>正社員・再雇用</t>
  </si>
  <si>
    <t>正社員・再雇用</t>
    <rPh sb="0" eb="3">
      <t>セイシャイン</t>
    </rPh>
    <rPh sb="4" eb="7">
      <t>サイコヨウ</t>
    </rPh>
    <phoneticPr fontId="2"/>
  </si>
  <si>
    <t>在籍数</t>
    <rPh sb="0" eb="2">
      <t>ザイセキ</t>
    </rPh>
    <rPh sb="2" eb="3">
      <t>スウ</t>
    </rPh>
    <phoneticPr fontId="2"/>
  </si>
  <si>
    <t>有資格</t>
    <rPh sb="0" eb="1">
      <t>ユウ</t>
    </rPh>
    <rPh sb="1" eb="3">
      <t>シカク</t>
    </rPh>
    <phoneticPr fontId="2"/>
  </si>
  <si>
    <t>小計</t>
    <rPh sb="0" eb="2">
      <t>ショウケイ</t>
    </rPh>
    <phoneticPr fontId="2"/>
  </si>
  <si>
    <t>総　計</t>
  </si>
  <si>
    <t>技術室</t>
    <rPh sb="0" eb="2">
      <t>ギジュツ</t>
    </rPh>
    <rPh sb="2" eb="3">
      <t>シツ</t>
    </rPh>
    <phoneticPr fontId="2"/>
  </si>
  <si>
    <t>室長</t>
    <rPh sb="0" eb="2">
      <t>シツチョウ</t>
    </rPh>
    <phoneticPr fontId="2"/>
  </si>
  <si>
    <t>　</t>
    <phoneticPr fontId="3"/>
  </si>
  <si>
    <t>係長</t>
    <rPh sb="0" eb="2">
      <t>カカリチョウ</t>
    </rPh>
    <phoneticPr fontId="3"/>
  </si>
  <si>
    <t>スタッフ</t>
    <phoneticPr fontId="2"/>
  </si>
  <si>
    <t>嘱託</t>
    <rPh sb="0" eb="2">
      <t>ショクタク</t>
    </rPh>
    <phoneticPr fontId="2"/>
  </si>
  <si>
    <t>製　造　課</t>
    <rPh sb="2" eb="3">
      <t>ヅクリ</t>
    </rPh>
    <phoneticPr fontId="3"/>
  </si>
  <si>
    <t>品管</t>
    <rPh sb="0" eb="2">
      <t>ヒンカン</t>
    </rPh>
    <phoneticPr fontId="2"/>
  </si>
  <si>
    <t>総務</t>
    <rPh sb="0" eb="2">
      <t>ソウム</t>
    </rPh>
    <phoneticPr fontId="2"/>
  </si>
  <si>
    <t>部長</t>
    <rPh sb="0" eb="2">
      <t>ブチョウ</t>
    </rPh>
    <phoneticPr fontId="2"/>
  </si>
  <si>
    <t>工務</t>
    <rPh sb="0" eb="2">
      <t>コウム</t>
    </rPh>
    <phoneticPr fontId="2"/>
  </si>
  <si>
    <t>正社員</t>
    <phoneticPr fontId="3"/>
  </si>
  <si>
    <t>１）幹部職・出向者・係長・試用期間中者・嘱託者・休職者は有資格者に含まず。</t>
    <rPh sb="6" eb="9">
      <t>シュッコウシャ</t>
    </rPh>
    <rPh sb="13" eb="15">
      <t>シヨウ</t>
    </rPh>
    <rPh sb="15" eb="17">
      <t>キカン</t>
    </rPh>
    <rPh sb="17" eb="18">
      <t>ナカ</t>
    </rPh>
    <rPh sb="18" eb="19">
      <t>シャ</t>
    </rPh>
    <rPh sb="20" eb="22">
      <t>ショクタク</t>
    </rPh>
    <rPh sb="22" eb="23">
      <t>シャ</t>
    </rPh>
    <rPh sb="24" eb="27">
      <t>キュウショクシャ</t>
    </rPh>
    <phoneticPr fontId="2"/>
  </si>
  <si>
    <t>※25年度提案目標；前年度実績件数（108件/年）以上</t>
    <rPh sb="10" eb="13">
      <t>ゼンネンド</t>
    </rPh>
    <rPh sb="13" eb="15">
      <t>ジッセキ</t>
    </rPh>
    <rPh sb="15" eb="17">
      <t>ケンスウ</t>
    </rPh>
    <rPh sb="21" eb="22">
      <t>ケン</t>
    </rPh>
    <rPh sb="23" eb="24">
      <t>ネン</t>
    </rPh>
    <rPh sb="25" eb="27">
      <t>イジョウ</t>
    </rPh>
    <phoneticPr fontId="2"/>
  </si>
  <si>
    <t>小計</t>
    <rPh sb="0" eb="2">
      <t>ショウケイ</t>
    </rPh>
    <phoneticPr fontId="3"/>
  </si>
  <si>
    <t>所属</t>
    <rPh sb="0" eb="2">
      <t>ショゾク</t>
    </rPh>
    <phoneticPr fontId="3"/>
  </si>
  <si>
    <t>4月</t>
    <rPh sb="1" eb="2">
      <t>ツキ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</si>
  <si>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</si>
  <si>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</si>
  <si>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</si>
  <si>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</si>
  <si>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</si>
  <si>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</si>
  <si>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</si>
  <si>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</si>
  <si>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</si>
  <si>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</si>
  <si>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</si>
  <si>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</si>
  <si>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製造課</t>
    <rPh sb="0" eb="3">
      <t>セイゾウカ</t>
    </rPh>
    <phoneticPr fontId="3"/>
  </si>
  <si>
    <t>工務課</t>
    <rPh sb="0" eb="3">
      <t>コウムカ</t>
    </rPh>
    <phoneticPr fontId="3"/>
  </si>
  <si>
    <t>技術科</t>
    <rPh sb="0" eb="3">
      <t>ギジュツカ</t>
    </rPh>
    <phoneticPr fontId="3"/>
  </si>
  <si>
    <t>総務課</t>
    <rPh sb="0" eb="3">
      <t>ソウムカ</t>
    </rPh>
    <phoneticPr fontId="3"/>
  </si>
  <si>
    <t>品質管理室</t>
    <rPh sb="0" eb="5">
      <t>ヒンシツカンリシツ</t>
    </rPh>
    <phoneticPr fontId="3"/>
  </si>
  <si>
    <t>在籍者</t>
    <rPh sb="0" eb="3">
      <t>ザイセキシャ</t>
    </rPh>
    <phoneticPr fontId="3"/>
  </si>
  <si>
    <t>有資格</t>
    <rPh sb="0" eb="1">
      <t>ユウ</t>
    </rPh>
    <rPh sb="1" eb="3">
      <t>シカク</t>
    </rPh>
    <phoneticPr fontId="3"/>
  </si>
  <si>
    <t>件数内訳</t>
    <rPh sb="0" eb="2">
      <t>ケンスウ</t>
    </rPh>
    <rPh sb="2" eb="4">
      <t>ウチワケ</t>
    </rPh>
    <phoneticPr fontId="3"/>
  </si>
  <si>
    <t>提案分類</t>
    <rPh sb="0" eb="2">
      <t>テイアン</t>
    </rPh>
    <rPh sb="2" eb="4">
      <t>ブンルイ</t>
    </rPh>
    <phoneticPr fontId="3"/>
  </si>
  <si>
    <t>1.作業方法の改善</t>
    <rPh sb="2" eb="6">
      <t>サギョウホウホウ</t>
    </rPh>
    <rPh sb="7" eb="9">
      <t>カイゼン</t>
    </rPh>
    <phoneticPr fontId="3"/>
  </si>
  <si>
    <t>2.省エネルギー</t>
    <rPh sb="2" eb="3">
      <t>ショウ</t>
    </rPh>
    <phoneticPr fontId="3"/>
  </si>
  <si>
    <t>3.省力化</t>
    <rPh sb="2" eb="5">
      <t>ショウリョクカ</t>
    </rPh>
    <phoneticPr fontId="3"/>
  </si>
  <si>
    <t>4.省資源・消耗費の節減</t>
    <rPh sb="2" eb="5">
      <t>ショウシゲン</t>
    </rPh>
    <rPh sb="6" eb="9">
      <t>ショウモウヒ</t>
    </rPh>
    <rPh sb="10" eb="12">
      <t>セツゲン</t>
    </rPh>
    <phoneticPr fontId="3"/>
  </si>
  <si>
    <t>5.治具・工具の改善</t>
    <rPh sb="2" eb="4">
      <t>ジグ</t>
    </rPh>
    <rPh sb="5" eb="7">
      <t>コウグ</t>
    </rPh>
    <rPh sb="8" eb="10">
      <t>カイゼン</t>
    </rPh>
    <phoneticPr fontId="3"/>
  </si>
  <si>
    <t>6.設備・機械設備の改善</t>
    <rPh sb="2" eb="4">
      <t>セツビ</t>
    </rPh>
    <rPh sb="5" eb="9">
      <t>キカイセツビ</t>
    </rPh>
    <rPh sb="10" eb="12">
      <t>カイゼン</t>
    </rPh>
    <phoneticPr fontId="3"/>
  </si>
  <si>
    <t>7.職場環境安全の改善</t>
    <rPh sb="2" eb="4">
      <t>ショクバ</t>
    </rPh>
    <rPh sb="4" eb="6">
      <t>カンキョウ</t>
    </rPh>
    <rPh sb="6" eb="8">
      <t>アンゼン</t>
    </rPh>
    <rPh sb="9" eb="11">
      <t>カイゼン</t>
    </rPh>
    <phoneticPr fontId="3"/>
  </si>
  <si>
    <t>8.事務方法の改善</t>
    <rPh sb="2" eb="6">
      <t>ジムホウホウ</t>
    </rPh>
    <rPh sb="7" eb="9">
      <t>カイゼン</t>
    </rPh>
    <phoneticPr fontId="3"/>
  </si>
  <si>
    <t>9.製品・品質の改善</t>
    <rPh sb="2" eb="4">
      <t>セイヒン</t>
    </rPh>
    <rPh sb="5" eb="7">
      <t>ヒンシツ</t>
    </rPh>
    <rPh sb="8" eb="10">
      <t>カイゼン</t>
    </rPh>
    <phoneticPr fontId="3"/>
  </si>
  <si>
    <t>10.その他</t>
    <rPh sb="5" eb="6">
      <t>タ</t>
    </rPh>
    <phoneticPr fontId="3"/>
  </si>
  <si>
    <t>比率</t>
    <rPh sb="0" eb="2">
      <t>ヒリツ</t>
    </rPh>
    <phoneticPr fontId="3"/>
  </si>
  <si>
    <t>提案
合計</t>
    <rPh sb="3" eb="5">
      <t>ゴウケイ</t>
    </rPh>
    <phoneticPr fontId="3"/>
  </si>
  <si>
    <t>団体
得点</t>
    <rPh sb="0" eb="2">
      <t>ダンタイ</t>
    </rPh>
    <rPh sb="3" eb="5">
      <t>トクテン</t>
    </rPh>
    <phoneticPr fontId="3"/>
  </si>
  <si>
    <t>一人当
件　数</t>
    <rPh sb="4" eb="5">
      <t>ケン</t>
    </rPh>
    <rPh sb="6" eb="7">
      <t>スウ</t>
    </rPh>
    <phoneticPr fontId="3"/>
  </si>
  <si>
    <t>評点
順位</t>
    <rPh sb="3" eb="5">
      <t>ジュンイ</t>
    </rPh>
    <phoneticPr fontId="3"/>
  </si>
  <si>
    <t>推進
委員</t>
    <rPh sb="3" eb="5">
      <t>イイン</t>
    </rPh>
    <phoneticPr fontId="3"/>
  </si>
  <si>
    <t>計</t>
    <rPh sb="0" eb="1">
      <t>ケイ</t>
    </rPh>
    <phoneticPr fontId="3"/>
  </si>
  <si>
    <t>※年間で団体得点が25.0点以上を団体賞、50.0点以上を団体優良賞、70.0点以上を団体優秀賞を授与する。</t>
    <rPh sb="1" eb="3">
      <t>ネンカン</t>
    </rPh>
    <rPh sb="4" eb="8">
      <t>ダンタイトクテン</t>
    </rPh>
    <rPh sb="13" eb="14">
      <t>テン</t>
    </rPh>
    <rPh sb="14" eb="16">
      <t>イジョウ</t>
    </rPh>
    <rPh sb="17" eb="20">
      <t>ダンタイショウ</t>
    </rPh>
    <rPh sb="25" eb="26">
      <t>テン</t>
    </rPh>
    <rPh sb="26" eb="28">
      <t>イジョウ</t>
    </rPh>
    <rPh sb="29" eb="31">
      <t>ダンタイ</t>
    </rPh>
    <rPh sb="31" eb="34">
      <t>ユウリョウショウ</t>
    </rPh>
    <rPh sb="39" eb="40">
      <t>テン</t>
    </rPh>
    <rPh sb="40" eb="42">
      <t>イジョウ</t>
    </rPh>
    <rPh sb="43" eb="45">
      <t>ダンタイ</t>
    </rPh>
    <rPh sb="45" eb="48">
      <t>ユウシュウショウ</t>
    </rPh>
    <rPh sb="49" eb="51">
      <t>ジュヨ</t>
    </rPh>
    <phoneticPr fontId="3"/>
  </si>
  <si>
    <t>改善提案集計表1</t>
    <rPh sb="4" eb="7">
      <t>シュウケイヒョウ</t>
    </rPh>
    <phoneticPr fontId="2"/>
  </si>
  <si>
    <t>改善提案集計表2</t>
    <rPh sb="4" eb="7">
      <t>シュウケイヒョウ</t>
    </rPh>
    <phoneticPr fontId="2"/>
  </si>
  <si>
    <t>改善提案1人1.5件/年（前年実績）以上</t>
    <rPh sb="0" eb="4">
      <t>カイゼンテイアン</t>
    </rPh>
    <rPh sb="5" eb="6">
      <t>ニン</t>
    </rPh>
    <rPh sb="9" eb="10">
      <t>ケン</t>
    </rPh>
    <rPh sb="11" eb="12">
      <t>ネン</t>
    </rPh>
    <rPh sb="13" eb="15">
      <t>ゼンネン</t>
    </rPh>
    <rPh sb="15" eb="17">
      <t>ジッセキ</t>
    </rPh>
    <rPh sb="18" eb="20">
      <t>イジョウ</t>
    </rPh>
    <phoneticPr fontId="3"/>
  </si>
  <si>
    <t>件数/人員</t>
    <rPh sb="0" eb="2">
      <t>ケンスウ</t>
    </rPh>
    <rPh sb="3" eb="5">
      <t>ジンイン</t>
    </rPh>
    <phoneticPr fontId="3"/>
  </si>
  <si>
    <t>別紙-3</t>
    <rPh sb="0" eb="2">
      <t>ベッシ</t>
    </rPh>
    <phoneticPr fontId="3"/>
  </si>
  <si>
    <t>別紙-4</t>
    <rPh sb="0" eb="2">
      <t>ベッシ</t>
    </rPh>
    <phoneticPr fontId="3"/>
  </si>
  <si>
    <t>２）有資格者:25年4月30日現在。</t>
    <phoneticPr fontId="2"/>
  </si>
  <si>
    <t>※有資格者は前年度3月1日の雇用関係を採用する。ただし年度末の集計は当年の３月１日の雇用関係を採用する。</t>
    <rPh sb="1" eb="5">
      <t>ユウシカクシャ</t>
    </rPh>
    <rPh sb="6" eb="9">
      <t>ゼンネンド</t>
    </rPh>
    <rPh sb="10" eb="11">
      <t>ツキ</t>
    </rPh>
    <rPh sb="12" eb="13">
      <t>ニチ</t>
    </rPh>
    <rPh sb="14" eb="18">
      <t>コヨウカンケイ</t>
    </rPh>
    <rPh sb="19" eb="21">
      <t>サイヨウ</t>
    </rPh>
    <rPh sb="27" eb="29">
      <t>ネンド</t>
    </rPh>
    <rPh sb="29" eb="30">
      <t>マツ</t>
    </rPh>
    <rPh sb="31" eb="33">
      <t>シュウケイ</t>
    </rPh>
    <rPh sb="34" eb="36">
      <t>トウネン</t>
    </rPh>
    <rPh sb="38" eb="39">
      <t>ツキ</t>
    </rPh>
    <rPh sb="40" eb="41">
      <t>ニチ</t>
    </rPh>
    <rPh sb="42" eb="46">
      <t>コヨウカンケイ</t>
    </rPh>
    <rPh sb="47" eb="49">
      <t>サイヨウ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</si>
</sst>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.000"/>
    <numFmt numFmtId="177" formatCode="0.0"/>
    <numFmt numFmtId="178" formatCode="#,##0.0;[Red]\-#,##0.0"/>
    <numFmt numFmtId="179" formatCode="General&quot;件&quot;"/>
    <numFmt numFmtId="180" formatCode="General&quot;点&quot;"/>
    <numFmt numFmtId="181" formatCode="0.0&quot;点&quot;"/>
  </numFmts>
  <fonts count="12"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u/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Alignment="1">
      <alignment horizontal="centerContinuous" vertical="center"/>
    </xf>
    <xf numFmtId="178" fontId="5" fillId="0" borderId="2" xfId="2" applyNumberFormat="1" applyFont="1" applyBorder="1" applyAlignment="1">
      <alignment vertical="center"/>
    </xf>
    <xf numFmtId="178" fontId="5" fillId="0" borderId="0" xfId="2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6" fontId="10" fillId="0" borderId="0" xfId="3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0" fontId="5" fillId="0" borderId="2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4" fontId="7" fillId="0" borderId="0" xfId="0" quotePrefix="1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181" fontId="5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38" fontId="5" fillId="0" borderId="3" xfId="2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9" fontId="5" fillId="0" borderId="4" xfId="1" applyFont="1" applyBorder="1" applyAlignment="1">
      <alignment vertical="center"/>
    </xf>
    <xf numFmtId="0" fontId="7" fillId="0" borderId="0" xfId="0" quotePrefix="1" applyFont="1" applyBorder="1" applyAlignment="1">
      <alignment horizontal="left" vertical="center"/>
    </xf>
    <xf numFmtId="178" fontId="7" fillId="0" borderId="0" xfId="2" applyNumberFormat="1" applyFont="1" applyBorder="1" applyAlignment="1">
      <alignment vertical="center"/>
    </xf>
    <xf numFmtId="176" fontId="5" fillId="0" borderId="0" xfId="0" quotePrefix="1" applyNumberFormat="1" applyFont="1" applyBorder="1" applyAlignment="1">
      <alignment vertical="center"/>
    </xf>
    <xf numFmtId="40" fontId="5" fillId="0" borderId="0" xfId="2" applyNumberFormat="1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178" fontId="5" fillId="0" borderId="8" xfId="2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6" fontId="5" fillId="0" borderId="1" xfId="0" quotePrefix="1" applyNumberFormat="1" applyFont="1" applyBorder="1" applyAlignment="1">
      <alignment vertical="center"/>
    </xf>
    <xf numFmtId="40" fontId="5" fillId="0" borderId="1" xfId="2" applyNumberFormat="1" applyFont="1" applyBorder="1" applyAlignment="1">
      <alignment vertical="center"/>
    </xf>
    <xf numFmtId="178" fontId="5" fillId="0" borderId="1" xfId="2" applyNumberFormat="1" applyFont="1" applyBorder="1" applyAlignment="1">
      <alignment vertical="center"/>
    </xf>
    <xf numFmtId="0" fontId="5" fillId="0" borderId="1" xfId="0" quotePrefix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right" vertical="center"/>
    </xf>
    <xf numFmtId="38" fontId="5" fillId="0" borderId="1" xfId="2" applyNumberFormat="1" applyFont="1" applyBorder="1" applyAlignment="1">
      <alignment vertical="center"/>
    </xf>
    <xf numFmtId="178" fontId="5" fillId="0" borderId="11" xfId="2" applyNumberFormat="1" applyFont="1" applyBorder="1" applyAlignment="1">
      <alignment vertical="center"/>
    </xf>
    <xf numFmtId="38" fontId="5" fillId="0" borderId="0" xfId="2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8" fontId="5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NumberFormat="1" applyFont="1" applyAlignment="1">
      <alignment horizontal="right" vertical="center"/>
    </xf>
    <xf numFmtId="9" fontId="5" fillId="0" borderId="0" xfId="1" applyFont="1" applyBorder="1" applyAlignment="1">
      <alignment vertical="center"/>
    </xf>
    <xf numFmtId="38" fontId="5" fillId="0" borderId="3" xfId="2" applyNumberFormat="1" applyFont="1" applyBorder="1" applyAlignment="1">
      <alignment horizontal="center" vertical="center"/>
    </xf>
    <xf numFmtId="178" fontId="5" fillId="0" borderId="3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9" xfId="3" applyNumberFormat="1" applyFont="1" applyBorder="1" applyAlignment="1">
      <alignment horizontal="left" vertical="center"/>
    </xf>
    <xf numFmtId="0" fontId="5" fillId="0" borderId="12" xfId="3" applyNumberFormat="1" applyFont="1" applyBorder="1" applyAlignment="1">
      <alignment horizontal="left" vertical="center"/>
    </xf>
    <xf numFmtId="0" fontId="5" fillId="0" borderId="13" xfId="3" applyNumberFormat="1" applyFont="1" applyBorder="1" applyAlignment="1">
      <alignment horizontal="left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BG125"/>
  <sheetViews>
    <sheetView tabSelected="1" zoomScale="80" zoomScaleNormal="80" workbookViewId="0">
      <selection activeCell="I18" sqref="I18"/>
    </sheetView>
  </sheetViews>
  <sheetFormatPr defaultRowHeight="17.25"/>
  <cols>
    <col min="1" max="1" width="4.296875" style="7" customWidth="1"/>
    <col min="2" max="2" width="13.5" style="4" customWidth="1"/>
    <col min="3" max="14" width="5.5" style="4" customWidth="1"/>
    <col min="15" max="15" width="7.19921875" style="4" customWidth="1"/>
    <col min="16" max="16" width="8.19921875" style="4" customWidth="1"/>
    <col min="17" max="17" width="7.19921875" style="4" customWidth="1"/>
    <col min="18" max="18" width="10.59765625" style="4" customWidth="1"/>
    <col min="19" max="21" width="3.19921875" style="4" customWidth="1"/>
    <col min="22" max="22" width="12.8984375" style="9" customWidth="1"/>
    <col min="23" max="30" width="6.69921875" style="9" customWidth="1"/>
    <col min="31" max="31" width="8.69921875" style="9" customWidth="1"/>
    <col min="32" max="37" width="6.69921875" style="9" customWidth="1"/>
    <col min="38" max="38" width="10" style="9" customWidth="1"/>
    <col min="39" max="39" width="10.69921875" style="9" customWidth="1"/>
    <col min="40" max="40" width="5.296875" style="9" customWidth="1"/>
    <col min="41" max="41" width="13.296875" style="9" customWidth="1"/>
    <col min="42" max="43" width="7.5" style="9" bestFit="1" customWidth="1"/>
    <col min="44" max="49" width="5.5" style="9" customWidth="1"/>
    <col min="50" max="50" width="9" style="9" bestFit="1" customWidth="1"/>
    <col min="51" max="56" width="5.5" style="9" customWidth="1"/>
    <col min="57" max="57" width="8.796875" style="9"/>
    <col min="58" max="58" width="8.19921875" style="9" customWidth="1"/>
    <col min="59" max="59" width="12.69921875" style="7" bestFit="1" customWidth="1"/>
    <col min="60" max="16384" width="8.796875" style="7"/>
  </cols>
  <sheetData>
    <row r="1" spans="1:59" ht="24" customHeight="1">
      <c r="B1" s="1" t="s">
        <v>82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 t="s">
        <v>86</v>
      </c>
      <c r="AL1" s="9" t="s">
        <v>87</v>
      </c>
    </row>
    <row r="2" spans="1:59">
      <c r="B2" s="10"/>
      <c r="C2" s="10"/>
      <c r="D2" s="10"/>
      <c r="E2" s="10">
        <v>20</v>
      </c>
      <c r="F2" s="10">
        <v>16</v>
      </c>
      <c r="G2" s="10">
        <v>13</v>
      </c>
      <c r="H2" s="10">
        <v>10</v>
      </c>
      <c r="I2" s="10">
        <v>7</v>
      </c>
      <c r="J2" s="10">
        <v>5</v>
      </c>
      <c r="K2" s="10">
        <v>3</v>
      </c>
      <c r="L2" s="10">
        <v>1</v>
      </c>
      <c r="M2" s="10"/>
      <c r="N2" s="10"/>
      <c r="Q2" s="72">
        <v>45853</v>
      </c>
      <c r="R2" s="72"/>
      <c r="V2" s="68" t="s">
        <v>83</v>
      </c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4"/>
      <c r="AO2" s="11"/>
      <c r="AP2" s="12"/>
      <c r="AQ2" s="13"/>
      <c r="AR2" s="14"/>
      <c r="AS2" s="14"/>
      <c r="AT2" s="15"/>
      <c r="AU2" s="15"/>
      <c r="AV2" s="15"/>
      <c r="AW2" s="15"/>
      <c r="AX2" s="15"/>
      <c r="AY2" s="15"/>
      <c r="AZ2" s="15"/>
      <c r="BA2" s="14"/>
      <c r="BB2" s="14"/>
      <c r="BC2" s="14"/>
      <c r="BD2" s="14"/>
      <c r="BE2" s="14"/>
      <c r="BF2" s="14"/>
      <c r="BG2" s="16"/>
    </row>
    <row r="3" spans="1:59" ht="34.5">
      <c r="B3" s="17" t="s">
        <v>0</v>
      </c>
      <c r="C3" s="18" t="s">
        <v>1</v>
      </c>
      <c r="D3" s="18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9" t="s">
        <v>11</v>
      </c>
      <c r="N3" s="20" t="s">
        <v>75</v>
      </c>
      <c r="O3" s="21" t="s">
        <v>76</v>
      </c>
      <c r="P3" s="21" t="s">
        <v>77</v>
      </c>
      <c r="Q3" s="20" t="s">
        <v>78</v>
      </c>
      <c r="R3" s="21" t="s">
        <v>79</v>
      </c>
      <c r="S3" s="22"/>
      <c r="T3" s="23"/>
      <c r="U3" s="2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4"/>
      <c r="BF3" s="14"/>
      <c r="BG3" s="16"/>
    </row>
    <row r="4" spans="1:59">
      <c r="B4" s="79" t="s">
        <v>32</v>
      </c>
      <c r="C4" s="22"/>
      <c r="D4" s="22"/>
      <c r="E4" s="22" t="str">
        <f>IF(E5="","",E5*E2)</f>
        <v/>
      </c>
      <c r="F4" s="22" t="str">
        <f t="shared" ref="F4:L4" si="0">IF(F5="","",F5*F2)</f>
        <v/>
      </c>
      <c r="G4" s="22" t="str">
        <f t="shared" si="0"/>
        <v/>
      </c>
      <c r="H4" s="22" t="str">
        <f t="shared" si="0"/>
        <v/>
      </c>
      <c r="I4" s="22" t="str">
        <f t="shared" si="0"/>
        <v/>
      </c>
      <c r="J4" s="22" t="str">
        <f t="shared" si="0"/>
        <v/>
      </c>
      <c r="K4" s="22" t="str">
        <f t="shared" si="0"/>
        <v/>
      </c>
      <c r="L4" s="22" t="str">
        <f t="shared" si="0"/>
        <v/>
      </c>
      <c r="M4" s="22"/>
      <c r="N4" s="24">
        <f>SUM(E4:L4)</f>
        <v>0</v>
      </c>
      <c r="O4" s="25"/>
      <c r="P4" s="22"/>
      <c r="Q4" s="22"/>
      <c r="R4" s="22"/>
      <c r="S4" s="22"/>
      <c r="T4" s="23"/>
      <c r="U4" s="23"/>
      <c r="V4" s="4" t="s">
        <v>62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4"/>
      <c r="BC4" s="14"/>
      <c r="BD4" s="26"/>
      <c r="BE4" s="26"/>
      <c r="BF4" s="16"/>
      <c r="BG4" s="14"/>
    </row>
    <row r="5" spans="1:59">
      <c r="B5" s="80"/>
      <c r="C5" s="27">
        <f>D48</f>
        <v>51</v>
      </c>
      <c r="D5" s="27">
        <f>E48</f>
        <v>45</v>
      </c>
      <c r="E5" s="27"/>
      <c r="F5" s="27"/>
      <c r="G5" s="27"/>
      <c r="H5" s="27"/>
      <c r="I5" s="27"/>
      <c r="J5" s="27"/>
      <c r="K5" s="27"/>
      <c r="L5" s="27"/>
      <c r="M5" s="27"/>
      <c r="N5" s="28">
        <f t="shared" ref="N5:N13" si="1">SUM(E5:L5)</f>
        <v>0</v>
      </c>
      <c r="O5" s="29">
        <f>N4/D5</f>
        <v>0</v>
      </c>
      <c r="P5" s="30">
        <f>N5/D5</f>
        <v>0</v>
      </c>
      <c r="Q5" s="27">
        <f>RANK(P5,$P$5:$P$13)</f>
        <v>1</v>
      </c>
      <c r="R5" s="27"/>
      <c r="S5" s="22"/>
      <c r="T5" s="23"/>
      <c r="U5" s="23"/>
      <c r="V5" s="31" t="s">
        <v>41</v>
      </c>
      <c r="W5" s="32" t="s">
        <v>60</v>
      </c>
      <c r="X5" s="32" t="s">
        <v>61</v>
      </c>
      <c r="Y5" s="31" t="s">
        <v>42</v>
      </c>
      <c r="Z5" s="31" t="s">
        <v>43</v>
      </c>
      <c r="AA5" s="31" t="s">
        <v>44</v>
      </c>
      <c r="AB5" s="31" t="s">
        <v>45</v>
      </c>
      <c r="AC5" s="31" t="s">
        <v>46</v>
      </c>
      <c r="AD5" s="31" t="s">
        <v>47</v>
      </c>
      <c r="AE5" s="31" t="s">
        <v>48</v>
      </c>
      <c r="AF5" s="31" t="s">
        <v>49</v>
      </c>
      <c r="AG5" s="31" t="s">
        <v>50</v>
      </c>
      <c r="AH5" s="31" t="s">
        <v>51</v>
      </c>
      <c r="AI5" s="31" t="s">
        <v>52</v>
      </c>
      <c r="AJ5" s="31" t="s">
        <v>53</v>
      </c>
      <c r="AK5" s="31" t="s">
        <v>54</v>
      </c>
      <c r="AL5" s="31" t="s">
        <v>85</v>
      </c>
      <c r="AO5" s="33"/>
      <c r="AP5" s="33"/>
      <c r="AQ5" s="33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</row>
    <row r="6" spans="1:59" ht="17.25" customHeight="1">
      <c r="B6" s="79" t="s">
        <v>12</v>
      </c>
      <c r="C6" s="22"/>
      <c r="D6" s="22"/>
      <c r="E6" s="22" t="str">
        <f>IF(E7="","",E7*E2)</f>
        <v/>
      </c>
      <c r="F6" s="22" t="str">
        <f t="shared" ref="F6:L6" si="2">IF(F7="","",F7*F2)</f>
        <v/>
      </c>
      <c r="G6" s="22" t="str">
        <f t="shared" si="2"/>
        <v/>
      </c>
      <c r="H6" s="22" t="str">
        <f t="shared" si="2"/>
        <v/>
      </c>
      <c r="I6" s="22" t="str">
        <f t="shared" si="2"/>
        <v/>
      </c>
      <c r="J6" s="22" t="str">
        <f t="shared" si="2"/>
        <v/>
      </c>
      <c r="K6" s="22" t="str">
        <f t="shared" si="2"/>
        <v/>
      </c>
      <c r="L6" s="22" t="str">
        <f t="shared" si="2"/>
        <v/>
      </c>
      <c r="M6" s="22"/>
      <c r="N6" s="24">
        <f t="shared" si="1"/>
        <v>0</v>
      </c>
      <c r="O6" s="22"/>
      <c r="P6" s="22"/>
      <c r="Q6" s="22"/>
      <c r="R6" s="22"/>
      <c r="S6" s="22"/>
      <c r="T6" s="23"/>
      <c r="U6" s="23"/>
      <c r="V6" s="32" t="s">
        <v>55</v>
      </c>
      <c r="W6" s="32">
        <f>C5</f>
        <v>51</v>
      </c>
      <c r="X6" s="32">
        <f>D5</f>
        <v>45</v>
      </c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1"/>
      <c r="AJ6" s="31"/>
      <c r="AK6" s="31">
        <f t="shared" ref="AK6:AK11" si="3">SUM(Y6:AJ6)</f>
        <v>0</v>
      </c>
      <c r="AL6" s="34">
        <f>AK6/X6</f>
        <v>0</v>
      </c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35"/>
    </row>
    <row r="7" spans="1:59">
      <c r="B7" s="80"/>
      <c r="C7" s="27">
        <f>K47</f>
        <v>16</v>
      </c>
      <c r="D7" s="27">
        <f>L47</f>
        <v>7</v>
      </c>
      <c r="E7" s="27"/>
      <c r="F7" s="27"/>
      <c r="G7" s="27"/>
      <c r="H7" s="27"/>
      <c r="I7" s="27"/>
      <c r="J7" s="27"/>
      <c r="K7" s="27"/>
      <c r="L7" s="27"/>
      <c r="M7" s="27"/>
      <c r="N7" s="28">
        <f t="shared" si="1"/>
        <v>0</v>
      </c>
      <c r="O7" s="29">
        <f>N6/D7</f>
        <v>0</v>
      </c>
      <c r="P7" s="30">
        <f>N7/D7</f>
        <v>0</v>
      </c>
      <c r="Q7" s="27">
        <f>RANK(P7,$P$5:$P$13)</f>
        <v>1</v>
      </c>
      <c r="R7" s="27"/>
      <c r="S7" s="22"/>
      <c r="T7" s="23"/>
      <c r="U7" s="23"/>
      <c r="V7" s="32" t="s">
        <v>56</v>
      </c>
      <c r="W7" s="32">
        <f>C7</f>
        <v>16</v>
      </c>
      <c r="X7" s="32">
        <f>D7</f>
        <v>7</v>
      </c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1"/>
      <c r="AJ7" s="31"/>
      <c r="AK7" s="31">
        <f t="shared" si="3"/>
        <v>0</v>
      </c>
      <c r="AL7" s="34">
        <f t="shared" ref="AL7:AL11" si="4">AK7/X7</f>
        <v>0</v>
      </c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35"/>
    </row>
    <row r="8" spans="1:59">
      <c r="B8" s="79" t="s">
        <v>17</v>
      </c>
      <c r="C8" s="22"/>
      <c r="D8" s="22"/>
      <c r="E8" s="22" t="str">
        <f>IF(E9="","",E9*E2)</f>
        <v/>
      </c>
      <c r="F8" s="22" t="str">
        <f t="shared" ref="F8:L8" si="5">IF(F9="","",F9*F2)</f>
        <v/>
      </c>
      <c r="G8" s="22" t="str">
        <f t="shared" si="5"/>
        <v/>
      </c>
      <c r="H8" s="22" t="str">
        <f t="shared" si="5"/>
        <v/>
      </c>
      <c r="I8" s="22" t="str">
        <f t="shared" si="5"/>
        <v/>
      </c>
      <c r="J8" s="22" t="str">
        <f t="shared" si="5"/>
        <v/>
      </c>
      <c r="K8" s="22" t="str">
        <f t="shared" si="5"/>
        <v/>
      </c>
      <c r="L8" s="22" t="str">
        <f t="shared" si="5"/>
        <v/>
      </c>
      <c r="M8" s="22"/>
      <c r="N8" s="24">
        <f>SUM(E8:L8)</f>
        <v>0</v>
      </c>
      <c r="O8" s="22"/>
      <c r="P8" s="22"/>
      <c r="Q8" s="22"/>
      <c r="R8" s="22"/>
      <c r="S8" s="22"/>
      <c r="T8" s="23"/>
      <c r="U8" s="23"/>
      <c r="V8" s="32" t="s">
        <v>57</v>
      </c>
      <c r="W8" s="32">
        <f>C9</f>
        <v>6</v>
      </c>
      <c r="X8" s="32">
        <f>D9</f>
        <v>4</v>
      </c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1"/>
      <c r="AJ8" s="31"/>
      <c r="AK8" s="31">
        <f t="shared" si="3"/>
        <v>0</v>
      </c>
      <c r="AL8" s="34">
        <f t="shared" si="4"/>
        <v>0</v>
      </c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35"/>
    </row>
    <row r="9" spans="1:59">
      <c r="B9" s="80"/>
      <c r="C9" s="27">
        <f>D54</f>
        <v>6</v>
      </c>
      <c r="D9" s="27">
        <f>E54</f>
        <v>4</v>
      </c>
      <c r="E9" s="27"/>
      <c r="F9" s="27"/>
      <c r="G9" s="27"/>
      <c r="H9" s="27"/>
      <c r="I9" s="27"/>
      <c r="J9" s="27"/>
      <c r="K9" s="27"/>
      <c r="L9" s="27"/>
      <c r="M9" s="27"/>
      <c r="N9" s="28">
        <f t="shared" si="1"/>
        <v>0</v>
      </c>
      <c r="O9" s="29">
        <f>N8/D9</f>
        <v>0</v>
      </c>
      <c r="P9" s="30">
        <f>N9/D9</f>
        <v>0</v>
      </c>
      <c r="Q9" s="27">
        <f>RANK(P9,$P$5:$P$13)</f>
        <v>1</v>
      </c>
      <c r="R9" s="27"/>
      <c r="S9" s="22"/>
      <c r="T9" s="23"/>
      <c r="U9" s="23"/>
      <c r="V9" s="32" t="s">
        <v>58</v>
      </c>
      <c r="W9" s="32">
        <f>C11</f>
        <v>13</v>
      </c>
      <c r="X9" s="32">
        <f>D11</f>
        <v>7</v>
      </c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1"/>
      <c r="AJ9" s="31"/>
      <c r="AK9" s="31">
        <f t="shared" si="3"/>
        <v>0</v>
      </c>
      <c r="AL9" s="34">
        <f t="shared" si="4"/>
        <v>0</v>
      </c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35"/>
    </row>
    <row r="10" spans="1:59">
      <c r="B10" s="79" t="s">
        <v>13</v>
      </c>
      <c r="C10" s="22"/>
      <c r="D10" s="22"/>
      <c r="E10" s="22" t="str">
        <f>IF(E11="","",E11*E2)</f>
        <v/>
      </c>
      <c r="F10" s="22" t="str">
        <f t="shared" ref="F10:L10" si="6">IF(F11="","",F11*F2)</f>
        <v/>
      </c>
      <c r="G10" s="22" t="str">
        <f t="shared" si="6"/>
        <v/>
      </c>
      <c r="H10" s="22" t="str">
        <f t="shared" si="6"/>
        <v/>
      </c>
      <c r="I10" s="22" t="str">
        <f t="shared" si="6"/>
        <v/>
      </c>
      <c r="J10" s="22" t="str">
        <f t="shared" si="6"/>
        <v/>
      </c>
      <c r="K10" s="22" t="str">
        <f t="shared" si="6"/>
        <v/>
      </c>
      <c r="L10" s="22" t="str">
        <f t="shared" si="6"/>
        <v/>
      </c>
      <c r="M10" s="22"/>
      <c r="N10" s="24">
        <f t="shared" si="1"/>
        <v>0</v>
      </c>
      <c r="O10" s="22"/>
      <c r="P10" s="22"/>
      <c r="Q10" s="22"/>
      <c r="R10" s="22"/>
      <c r="S10" s="22"/>
      <c r="T10" s="23"/>
      <c r="U10" s="23"/>
      <c r="V10" s="31" t="s">
        <v>59</v>
      </c>
      <c r="W10" s="31">
        <f>C13</f>
        <v>15</v>
      </c>
      <c r="X10" s="31">
        <f>D13</f>
        <v>11</v>
      </c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>
        <f t="shared" si="3"/>
        <v>0</v>
      </c>
      <c r="AL10" s="34">
        <f t="shared" si="4"/>
        <v>0</v>
      </c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35"/>
    </row>
    <row r="11" spans="1:59">
      <c r="B11" s="80"/>
      <c r="C11" s="27">
        <f>K55</f>
        <v>13</v>
      </c>
      <c r="D11" s="27">
        <f>L55</f>
        <v>7</v>
      </c>
      <c r="E11" s="27"/>
      <c r="F11" s="27"/>
      <c r="G11" s="27"/>
      <c r="H11" s="27"/>
      <c r="I11" s="27"/>
      <c r="J11" s="27"/>
      <c r="K11" s="27"/>
      <c r="L11" s="27"/>
      <c r="M11" s="27"/>
      <c r="N11" s="28">
        <f t="shared" si="1"/>
        <v>0</v>
      </c>
      <c r="O11" s="29">
        <f>N10/D11</f>
        <v>0</v>
      </c>
      <c r="P11" s="30">
        <f>N11/D11</f>
        <v>0</v>
      </c>
      <c r="Q11" s="27">
        <f>RANK(P11,$P$5:$P$13)</f>
        <v>1</v>
      </c>
      <c r="R11" s="27"/>
      <c r="S11" s="22"/>
      <c r="T11" s="23"/>
      <c r="U11" s="23"/>
      <c r="V11" s="31" t="s">
        <v>54</v>
      </c>
      <c r="W11" s="31">
        <f>SUM(W6:W10)</f>
        <v>101</v>
      </c>
      <c r="X11" s="31">
        <f>SUM(X6:X10)</f>
        <v>74</v>
      </c>
      <c r="Y11" s="31">
        <f>SUM(Y6:Y10)</f>
        <v>0</v>
      </c>
      <c r="Z11" s="31">
        <f t="shared" ref="Z11:AJ11" si="7">SUM(Z6:Z10)</f>
        <v>0</v>
      </c>
      <c r="AA11" s="31">
        <f t="shared" si="7"/>
        <v>0</v>
      </c>
      <c r="AB11" s="31">
        <f t="shared" si="7"/>
        <v>0</v>
      </c>
      <c r="AC11" s="31">
        <f t="shared" si="7"/>
        <v>0</v>
      </c>
      <c r="AD11" s="31">
        <f t="shared" si="7"/>
        <v>0</v>
      </c>
      <c r="AE11" s="31">
        <f t="shared" si="7"/>
        <v>0</v>
      </c>
      <c r="AF11" s="31">
        <f t="shared" si="7"/>
        <v>0</v>
      </c>
      <c r="AG11" s="31">
        <f t="shared" si="7"/>
        <v>0</v>
      </c>
      <c r="AH11" s="31">
        <f t="shared" si="7"/>
        <v>0</v>
      </c>
      <c r="AI11" s="31">
        <f t="shared" si="7"/>
        <v>0</v>
      </c>
      <c r="AJ11" s="31">
        <f t="shared" si="7"/>
        <v>0</v>
      </c>
      <c r="AK11" s="31">
        <f t="shared" si="3"/>
        <v>0</v>
      </c>
      <c r="AL11" s="34">
        <f t="shared" si="4"/>
        <v>0</v>
      </c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35"/>
    </row>
    <row r="12" spans="1:59">
      <c r="B12" s="79" t="s">
        <v>16</v>
      </c>
      <c r="C12" s="22"/>
      <c r="D12" s="22"/>
      <c r="E12" s="22" t="str">
        <f>IF(E13="","",E13*E2)</f>
        <v/>
      </c>
      <c r="F12" s="22" t="str">
        <f t="shared" ref="F12:L12" si="8">IF(F13="","",F13*F2)</f>
        <v/>
      </c>
      <c r="G12" s="22" t="str">
        <f t="shared" si="8"/>
        <v/>
      </c>
      <c r="H12" s="22" t="str">
        <f t="shared" si="8"/>
        <v/>
      </c>
      <c r="I12" s="22" t="str">
        <f t="shared" si="8"/>
        <v/>
      </c>
      <c r="J12" s="22" t="str">
        <f t="shared" si="8"/>
        <v/>
      </c>
      <c r="K12" s="22" t="str">
        <f t="shared" si="8"/>
        <v/>
      </c>
      <c r="L12" s="22" t="str">
        <f t="shared" si="8"/>
        <v/>
      </c>
      <c r="M12" s="22"/>
      <c r="N12" s="24">
        <f t="shared" si="1"/>
        <v>0</v>
      </c>
      <c r="O12" s="22"/>
      <c r="P12" s="22"/>
      <c r="Q12" s="22"/>
      <c r="R12" s="22"/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4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35"/>
    </row>
    <row r="13" spans="1:59">
      <c r="B13" s="80"/>
      <c r="C13" s="27">
        <f>D61</f>
        <v>15</v>
      </c>
      <c r="D13" s="27">
        <f>E61</f>
        <v>11</v>
      </c>
      <c r="E13" s="27"/>
      <c r="F13" s="27"/>
      <c r="G13" s="27"/>
      <c r="H13" s="27"/>
      <c r="I13" s="27"/>
      <c r="J13" s="27"/>
      <c r="K13" s="27"/>
      <c r="L13" s="27"/>
      <c r="M13" s="27"/>
      <c r="N13" s="28">
        <f t="shared" si="1"/>
        <v>0</v>
      </c>
      <c r="O13" s="29">
        <f>N12/D13</f>
        <v>0</v>
      </c>
      <c r="P13" s="30">
        <f>N13/D13</f>
        <v>0</v>
      </c>
      <c r="Q13" s="27">
        <f>RANK(P13,$P$5:$P$13)</f>
        <v>1</v>
      </c>
      <c r="R13" s="27"/>
      <c r="S13" s="22"/>
      <c r="T13" s="23"/>
      <c r="U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4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35"/>
    </row>
    <row r="14" spans="1:59" s="9" customFormat="1">
      <c r="A14" s="7"/>
      <c r="B14" s="79" t="s">
        <v>14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3" t="s">
        <v>84</v>
      </c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35"/>
    </row>
    <row r="15" spans="1:59" s="9" customFormat="1">
      <c r="A15" s="7"/>
      <c r="B15" s="80"/>
      <c r="C15" s="27">
        <f>D64</f>
        <v>101</v>
      </c>
      <c r="D15" s="27">
        <f>E64</f>
        <v>74</v>
      </c>
      <c r="E15" s="27">
        <f t="shared" ref="E15:M15" si="9">E5+E7+E9+E11+E13</f>
        <v>0</v>
      </c>
      <c r="F15" s="27">
        <f t="shared" si="9"/>
        <v>0</v>
      </c>
      <c r="G15" s="27">
        <f t="shared" si="9"/>
        <v>0</v>
      </c>
      <c r="H15" s="27">
        <f t="shared" si="9"/>
        <v>0</v>
      </c>
      <c r="I15" s="27">
        <f t="shared" si="9"/>
        <v>0</v>
      </c>
      <c r="J15" s="27">
        <f t="shared" si="9"/>
        <v>0</v>
      </c>
      <c r="K15" s="27">
        <f>K5+K7+K9+K11+K13</f>
        <v>0</v>
      </c>
      <c r="L15" s="27">
        <f t="shared" si="9"/>
        <v>0</v>
      </c>
      <c r="M15" s="27">
        <f t="shared" si="9"/>
        <v>0</v>
      </c>
      <c r="N15" s="27">
        <f>SUM(E15:L15)</f>
        <v>0</v>
      </c>
      <c r="O15" s="27"/>
      <c r="P15" s="30">
        <f>N15/D15</f>
        <v>0</v>
      </c>
      <c r="Q15" s="27"/>
      <c r="R15" s="27"/>
      <c r="S15" s="22"/>
      <c r="T15" s="23"/>
      <c r="U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35"/>
    </row>
    <row r="16" spans="1:59" s="9" customFormat="1" ht="17.25" customHeight="1">
      <c r="A16" s="7"/>
      <c r="B16" s="79" t="s">
        <v>15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35"/>
    </row>
    <row r="17" spans="1:59" s="9" customFormat="1">
      <c r="A17" s="7"/>
      <c r="B17" s="80"/>
      <c r="C17" s="27"/>
      <c r="D17" s="27"/>
      <c r="E17" s="66" t="str">
        <f>IF(E15=0,"",E15/N15*100)</f>
        <v/>
      </c>
      <c r="F17" s="66" t="str">
        <f>IF(F15=0,"",F15/N15*100)</f>
        <v/>
      </c>
      <c r="G17" s="66" t="str">
        <f>IF(G15=0,"",G15/N15*100)</f>
        <v/>
      </c>
      <c r="H17" s="66" t="str">
        <f>IF(H15=0,"",H15/N15*100)</f>
        <v/>
      </c>
      <c r="I17" s="66" t="str">
        <f>IF(I15=0,"",I15/N15*100)</f>
        <v/>
      </c>
      <c r="J17" s="66" t="str">
        <f>IF(J15=0,"",J15/N15*100)</f>
        <v/>
      </c>
      <c r="K17" s="66" t="str">
        <f>IF(K15=0,"",K15/N15*100)</f>
        <v/>
      </c>
      <c r="L17" s="66" t="str">
        <f>IF(L15=0,"",L15/N15*100)</f>
        <v/>
      </c>
      <c r="M17" s="66" t="str">
        <f t="shared" ref="M17" si="10">IF(M15=0,"",M15/V15*100)</f>
        <v/>
      </c>
      <c r="N17" s="67"/>
      <c r="O17" s="36"/>
      <c r="P17" s="27"/>
      <c r="Q17" s="27"/>
      <c r="R17" s="27"/>
      <c r="S17" s="22"/>
      <c r="T17" s="23"/>
      <c r="U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35"/>
    </row>
    <row r="18" spans="1:59" s="9" customFormat="1">
      <c r="A18" s="7"/>
      <c r="B18" s="37"/>
      <c r="C18" s="4"/>
      <c r="D18" s="4"/>
      <c r="E18" s="4"/>
      <c r="F18" s="4"/>
      <c r="G18" s="4"/>
      <c r="H18" s="4"/>
      <c r="I18" s="38"/>
      <c r="J18" s="39"/>
      <c r="K18" s="38"/>
      <c r="L18" s="38"/>
      <c r="M18" s="38"/>
      <c r="N18" s="38"/>
      <c r="O18" s="38"/>
      <c r="P18" s="39"/>
      <c r="Q18" s="39"/>
      <c r="R18" s="39"/>
      <c r="S18" s="22"/>
      <c r="T18" s="23"/>
      <c r="U18" s="23"/>
      <c r="V18" s="4" t="s">
        <v>63</v>
      </c>
      <c r="W18" s="4"/>
      <c r="X18" s="4"/>
      <c r="Y18" s="4" t="s">
        <v>42</v>
      </c>
      <c r="Z18" s="4" t="s">
        <v>43</v>
      </c>
      <c r="AA18" s="4" t="s">
        <v>44</v>
      </c>
      <c r="AB18" s="4" t="s">
        <v>45</v>
      </c>
      <c r="AC18" s="4" t="s">
        <v>46</v>
      </c>
      <c r="AD18" s="4" t="s">
        <v>47</v>
      </c>
      <c r="AE18" s="4" t="s">
        <v>48</v>
      </c>
      <c r="AF18" s="4" t="s">
        <v>49</v>
      </c>
      <c r="AG18" s="4" t="s">
        <v>50</v>
      </c>
      <c r="AH18" s="4" t="s">
        <v>51</v>
      </c>
      <c r="AI18" s="4" t="s">
        <v>52</v>
      </c>
      <c r="AJ18" s="4" t="s">
        <v>53</v>
      </c>
      <c r="AK18" s="4" t="s">
        <v>54</v>
      </c>
      <c r="AL18" s="4" t="s">
        <v>74</v>
      </c>
      <c r="AO18" s="23"/>
      <c r="AP18" s="23"/>
      <c r="AQ18" s="23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</row>
    <row r="19" spans="1:59" s="9" customFormat="1">
      <c r="A19" s="7"/>
      <c r="B19" s="22" t="s">
        <v>38</v>
      </c>
      <c r="C19" s="4"/>
      <c r="D19" s="4"/>
      <c r="E19" s="4"/>
      <c r="F19" s="4"/>
      <c r="G19" s="4"/>
      <c r="H19" s="4"/>
      <c r="I19" s="40"/>
      <c r="J19" s="40"/>
      <c r="K19" s="40"/>
      <c r="L19" s="40"/>
      <c r="M19" s="40"/>
      <c r="N19" s="40"/>
      <c r="O19" s="40"/>
      <c r="P19" s="40"/>
      <c r="Q19" s="40"/>
      <c r="R19" s="23"/>
      <c r="S19" s="22"/>
      <c r="T19" s="23"/>
      <c r="U19" s="23"/>
      <c r="V19" s="81" t="s">
        <v>64</v>
      </c>
      <c r="W19" s="81"/>
      <c r="X19" s="8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>
        <f t="shared" ref="AK19:AK28" si="11">SUM(Y19:AJ19)</f>
        <v>0</v>
      </c>
      <c r="AL19" s="41" t="str">
        <f>IF(AK19=0,"",AK19/AK$29)</f>
        <v/>
      </c>
      <c r="AO19" s="16"/>
      <c r="AP19" s="16"/>
      <c r="AQ19" s="16"/>
      <c r="AR19" s="16"/>
      <c r="AS19" s="16"/>
      <c r="AT19" s="42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43"/>
    </row>
    <row r="20" spans="1:59" s="9" customFormat="1">
      <c r="A20" s="7"/>
      <c r="B20" s="22" t="s">
        <v>88</v>
      </c>
      <c r="C20" s="23"/>
      <c r="D20" s="23"/>
      <c r="E20" s="23"/>
      <c r="F20" s="23"/>
      <c r="G20" s="23"/>
      <c r="H20" s="23"/>
      <c r="I20" s="44"/>
      <c r="J20" s="45"/>
      <c r="K20" s="3"/>
      <c r="L20" s="46"/>
      <c r="M20" s="45"/>
      <c r="N20" s="3"/>
      <c r="O20" s="3"/>
      <c r="P20" s="47"/>
      <c r="Q20" s="45"/>
      <c r="R20" s="48"/>
      <c r="S20" s="22"/>
      <c r="T20" s="23"/>
      <c r="U20" s="23"/>
      <c r="V20" s="81" t="s">
        <v>65</v>
      </c>
      <c r="W20" s="81"/>
      <c r="X20" s="8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>
        <f t="shared" si="11"/>
        <v>0</v>
      </c>
      <c r="AL20" s="41" t="str">
        <f t="shared" ref="AL20:AL25" si="12">IF(AK20=0,"",AK20/AK$29)</f>
        <v/>
      </c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</row>
    <row r="21" spans="1:59" s="9" customFormat="1">
      <c r="A21" s="7"/>
      <c r="B21" s="22" t="s">
        <v>39</v>
      </c>
      <c r="C21" s="23"/>
      <c r="D21" s="23"/>
      <c r="E21" s="23"/>
      <c r="F21" s="23"/>
      <c r="G21" s="23"/>
      <c r="H21" s="23"/>
      <c r="I21" s="44"/>
      <c r="J21" s="45"/>
      <c r="K21" s="3"/>
      <c r="L21" s="46"/>
      <c r="M21" s="45"/>
      <c r="N21" s="3"/>
      <c r="O21" s="3"/>
      <c r="P21" s="47"/>
      <c r="Q21" s="45"/>
      <c r="R21" s="48"/>
      <c r="S21" s="22"/>
      <c r="T21" s="23"/>
      <c r="U21" s="23"/>
      <c r="V21" s="81" t="s">
        <v>66</v>
      </c>
      <c r="W21" s="81"/>
      <c r="X21" s="8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>
        <f t="shared" si="11"/>
        <v>0</v>
      </c>
      <c r="AL21" s="41" t="str">
        <f t="shared" si="12"/>
        <v/>
      </c>
      <c r="AM21" s="16"/>
      <c r="AN21" s="43"/>
      <c r="AO21" s="16"/>
    </row>
    <row r="22" spans="1:59" s="9" customFormat="1">
      <c r="A22" s="7"/>
      <c r="B22" s="2" t="s">
        <v>81</v>
      </c>
      <c r="C22" s="23"/>
      <c r="D22" s="23"/>
      <c r="E22" s="23"/>
      <c r="F22" s="23"/>
      <c r="G22" s="23"/>
      <c r="H22" s="23"/>
      <c r="I22" s="44"/>
      <c r="J22" s="45"/>
      <c r="K22" s="3"/>
      <c r="L22" s="46"/>
      <c r="M22" s="45"/>
      <c r="N22" s="3"/>
      <c r="O22" s="3"/>
      <c r="P22" s="47"/>
      <c r="Q22" s="45"/>
      <c r="R22" s="48"/>
      <c r="S22" s="22"/>
      <c r="T22" s="23"/>
      <c r="U22" s="23"/>
      <c r="V22" s="73" t="s">
        <v>67</v>
      </c>
      <c r="W22" s="74"/>
      <c r="X22" s="75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>
        <f t="shared" si="11"/>
        <v>0</v>
      </c>
      <c r="AL22" s="41" t="str">
        <f t="shared" si="12"/>
        <v/>
      </c>
      <c r="AM22" s="16"/>
      <c r="AN22" s="43"/>
    </row>
    <row r="23" spans="1:59" s="9" customFormat="1">
      <c r="A23" s="7"/>
      <c r="B23" s="49" t="s">
        <v>89</v>
      </c>
      <c r="C23" s="10"/>
      <c r="D23" s="10"/>
      <c r="E23" s="10"/>
      <c r="F23" s="10"/>
      <c r="G23" s="10"/>
      <c r="H23" s="10"/>
      <c r="I23" s="50"/>
      <c r="J23" s="51"/>
      <c r="K23" s="52"/>
      <c r="L23" s="53"/>
      <c r="M23" s="51"/>
      <c r="N23" s="54"/>
      <c r="O23" s="52"/>
      <c r="P23" s="55"/>
      <c r="Q23" s="56"/>
      <c r="R23" s="57"/>
      <c r="S23" s="22"/>
      <c r="T23" s="23"/>
      <c r="U23" s="23"/>
      <c r="V23" s="73" t="s">
        <v>68</v>
      </c>
      <c r="W23" s="74"/>
      <c r="X23" s="75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>
        <f t="shared" si="11"/>
        <v>0</v>
      </c>
      <c r="AL23" s="41" t="str">
        <f t="shared" si="12"/>
        <v/>
      </c>
      <c r="AM23" s="16"/>
      <c r="AN23" s="16"/>
    </row>
    <row r="24" spans="1:59" s="9" customFormat="1">
      <c r="A24" s="7"/>
      <c r="B24" s="3"/>
      <c r="C24" s="23"/>
      <c r="D24" s="23"/>
      <c r="E24" s="23"/>
      <c r="F24" s="23"/>
      <c r="G24" s="23"/>
      <c r="H24" s="23"/>
      <c r="I24" s="44"/>
      <c r="J24" s="45"/>
      <c r="K24" s="3"/>
      <c r="L24" s="46"/>
      <c r="M24" s="45"/>
      <c r="N24" s="16"/>
      <c r="O24" s="3"/>
      <c r="P24" s="47"/>
      <c r="Q24" s="58"/>
      <c r="R24" s="3"/>
      <c r="S24" s="23"/>
      <c r="T24" s="23"/>
      <c r="U24" s="23"/>
      <c r="V24" s="73" t="s">
        <v>69</v>
      </c>
      <c r="W24" s="74"/>
      <c r="X24" s="75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>
        <f t="shared" si="11"/>
        <v>0</v>
      </c>
      <c r="AL24" s="41" t="str">
        <f t="shared" si="12"/>
        <v/>
      </c>
      <c r="AM24" s="16"/>
      <c r="AN24" s="16"/>
    </row>
    <row r="25" spans="1:59" s="9" customFormat="1">
      <c r="A25" s="59"/>
      <c r="B25" s="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60"/>
      <c r="P25" s="47"/>
      <c r="Q25" s="58"/>
      <c r="R25" s="3"/>
      <c r="S25" s="23"/>
      <c r="T25" s="23"/>
      <c r="U25" s="23"/>
      <c r="V25" s="69" t="s">
        <v>70</v>
      </c>
      <c r="W25" s="70"/>
      <c r="X25" s="7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>
        <f t="shared" si="11"/>
        <v>0</v>
      </c>
      <c r="AL25" s="41" t="str">
        <f t="shared" si="12"/>
        <v/>
      </c>
      <c r="AM25" s="16"/>
      <c r="AN25" s="16"/>
    </row>
    <row r="26" spans="1:59" s="9" customFormat="1">
      <c r="A26" s="59"/>
      <c r="B26" s="16"/>
      <c r="C26" s="23"/>
      <c r="D26" s="23"/>
      <c r="E26" s="23"/>
      <c r="F26" s="23"/>
      <c r="G26" s="23"/>
      <c r="H26" s="23"/>
      <c r="I26" s="44"/>
      <c r="J26" s="45"/>
      <c r="K26" s="3"/>
      <c r="L26" s="46"/>
      <c r="M26" s="45"/>
      <c r="N26" s="16"/>
      <c r="O26" s="58"/>
      <c r="P26" s="47"/>
      <c r="Q26" s="58"/>
      <c r="R26" s="3"/>
      <c r="S26" s="23"/>
      <c r="T26" s="23"/>
      <c r="U26" s="23"/>
      <c r="V26" s="73" t="s">
        <v>71</v>
      </c>
      <c r="W26" s="74"/>
      <c r="X26" s="75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>
        <f t="shared" si="11"/>
        <v>0</v>
      </c>
      <c r="AL26" s="41" t="str">
        <f>IF(AK26=0,"",AK26/AK$29)</f>
        <v/>
      </c>
      <c r="AM26" s="16"/>
      <c r="AN26" s="16"/>
    </row>
    <row r="27" spans="1:59" s="9" customFormat="1">
      <c r="A27" s="59"/>
      <c r="B27" s="3"/>
      <c r="C27" s="23"/>
      <c r="D27" s="23"/>
      <c r="E27" s="23"/>
      <c r="F27" s="23"/>
      <c r="G27" s="23"/>
      <c r="H27" s="23"/>
      <c r="I27" s="44"/>
      <c r="J27" s="45"/>
      <c r="K27" s="3"/>
      <c r="L27" s="46"/>
      <c r="M27" s="45"/>
      <c r="N27" s="16"/>
      <c r="O27" s="58"/>
      <c r="P27" s="47"/>
      <c r="Q27" s="58"/>
      <c r="R27" s="3"/>
      <c r="S27" s="23"/>
      <c r="T27" s="23"/>
      <c r="U27" s="23"/>
      <c r="V27" s="73" t="s">
        <v>72</v>
      </c>
      <c r="W27" s="74"/>
      <c r="X27" s="75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>
        <f t="shared" si="11"/>
        <v>0</v>
      </c>
      <c r="AL27" s="41" t="str">
        <f>IF(AK27=0,"",AK27/AK$29)</f>
        <v/>
      </c>
      <c r="AM27" s="16"/>
      <c r="AN27" s="16"/>
      <c r="BG27" s="16"/>
    </row>
    <row r="28" spans="1:59" s="9" customFormat="1">
      <c r="A28" s="59"/>
      <c r="B28" s="3"/>
      <c r="C28" s="23"/>
      <c r="D28" s="23"/>
      <c r="E28" s="23"/>
      <c r="F28" s="23"/>
      <c r="G28" s="23"/>
      <c r="H28" s="23"/>
      <c r="I28" s="44"/>
      <c r="J28" s="45"/>
      <c r="K28" s="3"/>
      <c r="L28" s="46"/>
      <c r="M28" s="45"/>
      <c r="N28" s="16"/>
      <c r="O28" s="58"/>
      <c r="P28" s="47"/>
      <c r="Q28" s="58"/>
      <c r="R28" s="3"/>
      <c r="S28" s="23"/>
      <c r="T28" s="23"/>
      <c r="U28" s="23"/>
      <c r="V28" s="73" t="s">
        <v>73</v>
      </c>
      <c r="W28" s="74"/>
      <c r="X28" s="75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>
        <f t="shared" si="11"/>
        <v>0</v>
      </c>
      <c r="AL28" s="41" t="str">
        <f>IF(AK28=0,"",AK28/AK$29)</f>
        <v/>
      </c>
      <c r="AM28" s="16"/>
      <c r="AN28" s="16"/>
    </row>
    <row r="29" spans="1:59" s="9" customFormat="1">
      <c r="A29" s="59"/>
      <c r="B29" s="3"/>
      <c r="C29" s="23"/>
      <c r="D29" s="23"/>
      <c r="E29" s="23"/>
      <c r="F29" s="23"/>
      <c r="G29" s="23"/>
      <c r="H29" s="23"/>
      <c r="I29" s="44"/>
      <c r="J29" s="45"/>
      <c r="K29" s="3"/>
      <c r="L29" s="46"/>
      <c r="M29" s="45"/>
      <c r="N29" s="16"/>
      <c r="O29" s="58"/>
      <c r="P29" s="47"/>
      <c r="Q29" s="58"/>
      <c r="R29" s="3"/>
      <c r="S29" s="23"/>
      <c r="T29" s="23"/>
      <c r="U29" s="23"/>
      <c r="V29" s="76" t="s">
        <v>80</v>
      </c>
      <c r="W29" s="77"/>
      <c r="X29" s="78"/>
      <c r="Y29" s="31">
        <f t="shared" ref="Y29:AK29" si="13">SUM(Y19:Y28)</f>
        <v>0</v>
      </c>
      <c r="Z29" s="31">
        <f t="shared" si="13"/>
        <v>0</v>
      </c>
      <c r="AA29" s="31">
        <f t="shared" si="13"/>
        <v>0</v>
      </c>
      <c r="AB29" s="31">
        <f t="shared" si="13"/>
        <v>0</v>
      </c>
      <c r="AC29" s="31">
        <f t="shared" si="13"/>
        <v>0</v>
      </c>
      <c r="AD29" s="31">
        <f t="shared" si="13"/>
        <v>0</v>
      </c>
      <c r="AE29" s="31">
        <f t="shared" si="13"/>
        <v>0</v>
      </c>
      <c r="AF29" s="31">
        <f t="shared" si="13"/>
        <v>0</v>
      </c>
      <c r="AG29" s="31">
        <f t="shared" si="13"/>
        <v>0</v>
      </c>
      <c r="AH29" s="31">
        <f t="shared" si="13"/>
        <v>0</v>
      </c>
      <c r="AI29" s="31">
        <f t="shared" si="13"/>
        <v>0</v>
      </c>
      <c r="AJ29" s="31">
        <f t="shared" si="13"/>
        <v>0</v>
      </c>
      <c r="AK29" s="31">
        <f t="shared" si="13"/>
        <v>0</v>
      </c>
      <c r="AL29" s="41">
        <f>SUM(AL19:AL28)</f>
        <v>0</v>
      </c>
      <c r="AM29" s="16"/>
      <c r="AN29" s="16"/>
    </row>
    <row r="30" spans="1:59" s="9" customFormat="1">
      <c r="A30" s="59"/>
      <c r="B30" s="3"/>
      <c r="C30" s="23"/>
      <c r="D30" s="23"/>
      <c r="E30" s="23"/>
      <c r="F30" s="23"/>
      <c r="G30" s="23"/>
      <c r="H30" s="23"/>
      <c r="I30" s="44"/>
      <c r="J30" s="45"/>
      <c r="K30" s="3"/>
      <c r="L30" s="46"/>
      <c r="M30" s="45"/>
      <c r="N30" s="16"/>
      <c r="O30" s="58"/>
      <c r="P30" s="47"/>
      <c r="Q30" s="58"/>
      <c r="R30" s="3"/>
      <c r="S30" s="23"/>
      <c r="T30" s="23"/>
      <c r="U30" s="23"/>
      <c r="AM30" s="16"/>
      <c r="AN30" s="16"/>
    </row>
    <row r="31" spans="1:59" s="9" customFormat="1">
      <c r="A31" s="59"/>
      <c r="B31" s="3"/>
      <c r="C31" s="23"/>
      <c r="D31" s="23"/>
      <c r="E31" s="23"/>
      <c r="F31" s="23"/>
      <c r="G31" s="23"/>
      <c r="H31" s="23"/>
      <c r="I31" s="44"/>
      <c r="J31" s="45"/>
      <c r="K31" s="3"/>
      <c r="L31" s="46"/>
      <c r="M31" s="45"/>
      <c r="N31" s="16"/>
      <c r="O31" s="58"/>
      <c r="P31" s="47"/>
      <c r="Q31" s="58"/>
      <c r="R31" s="3"/>
      <c r="S31" s="23"/>
      <c r="T31" s="23"/>
      <c r="U31" s="23"/>
      <c r="AM31" s="16"/>
      <c r="AN31" s="16"/>
    </row>
    <row r="32" spans="1:59" s="9" customFormat="1">
      <c r="A32" s="59"/>
      <c r="B32" s="3"/>
      <c r="C32" s="23"/>
      <c r="D32" s="23"/>
      <c r="E32" s="23"/>
      <c r="F32" s="23"/>
      <c r="G32" s="23"/>
      <c r="H32" s="23"/>
      <c r="I32" s="44"/>
      <c r="J32" s="45"/>
      <c r="K32" s="3"/>
      <c r="L32" s="46"/>
      <c r="M32" s="45"/>
      <c r="N32" s="16"/>
      <c r="O32" s="58"/>
      <c r="P32" s="47"/>
      <c r="Q32" s="58"/>
      <c r="R32" s="3"/>
      <c r="S32" s="23"/>
      <c r="T32" s="23"/>
      <c r="U32" s="23"/>
      <c r="AM32" s="16"/>
      <c r="AN32" s="16"/>
    </row>
    <row r="33" spans="1:59" s="9" customFormat="1">
      <c r="A33" s="59"/>
      <c r="B33" s="3"/>
      <c r="C33" s="23"/>
      <c r="D33" s="23"/>
      <c r="E33" s="23"/>
      <c r="F33" s="23"/>
      <c r="G33" s="23"/>
      <c r="H33" s="23"/>
      <c r="I33" s="44"/>
      <c r="J33" s="45"/>
      <c r="K33" s="3"/>
      <c r="L33" s="46"/>
      <c r="M33" s="45"/>
      <c r="N33" s="16"/>
      <c r="O33" s="58"/>
      <c r="P33" s="47"/>
      <c r="Q33" s="58"/>
      <c r="R33" s="3"/>
      <c r="S33" s="23"/>
      <c r="T33" s="23"/>
      <c r="U33" s="23"/>
      <c r="AM33" s="16"/>
      <c r="AN33" s="16"/>
    </row>
    <row r="34" spans="1:59" s="9" customFormat="1">
      <c r="A34" s="59"/>
      <c r="B34" s="3"/>
      <c r="C34" s="23"/>
      <c r="D34" s="23"/>
      <c r="E34" s="23"/>
      <c r="F34" s="23"/>
      <c r="G34" s="23"/>
      <c r="H34" s="23"/>
      <c r="I34" s="44"/>
      <c r="J34" s="45"/>
      <c r="K34" s="3"/>
      <c r="L34" s="46"/>
      <c r="M34" s="45"/>
      <c r="N34" s="16"/>
      <c r="O34" s="58"/>
      <c r="P34" s="47"/>
      <c r="Q34" s="58"/>
      <c r="R34" s="3"/>
      <c r="S34" s="23"/>
      <c r="T34" s="23"/>
      <c r="U34" s="23"/>
      <c r="AM34" s="16"/>
      <c r="AN34" s="16"/>
    </row>
    <row r="35" spans="1:59" s="9" customFormat="1">
      <c r="A35" s="59"/>
      <c r="B35" s="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58"/>
      <c r="P35" s="47"/>
      <c r="Q35" s="58"/>
      <c r="R35" s="3"/>
      <c r="S35" s="23"/>
      <c r="T35" s="23"/>
      <c r="U35" s="23"/>
      <c r="AM35" s="16"/>
      <c r="AN35" s="16"/>
    </row>
    <row r="36" spans="1:59" s="9" customFormat="1">
      <c r="A36" s="7"/>
      <c r="B36" s="3"/>
      <c r="C36" s="23"/>
      <c r="D36" s="23"/>
      <c r="E36" s="23"/>
      <c r="F36" s="23"/>
      <c r="G36" s="23"/>
      <c r="H36" s="23"/>
      <c r="I36" s="44"/>
      <c r="J36" s="45"/>
      <c r="K36" s="3"/>
      <c r="L36" s="46"/>
      <c r="M36" s="45"/>
      <c r="N36" s="16"/>
      <c r="O36" s="3"/>
      <c r="P36" s="47"/>
      <c r="Q36" s="58"/>
      <c r="R36" s="3"/>
      <c r="S36" s="23"/>
      <c r="T36" s="23"/>
      <c r="U36" s="23"/>
      <c r="AM36" s="16"/>
      <c r="AN36" s="16"/>
    </row>
    <row r="37" spans="1:59" s="9" customFormat="1">
      <c r="A37" s="7"/>
      <c r="B37" s="3"/>
      <c r="C37" s="23"/>
      <c r="D37" s="23"/>
      <c r="E37" s="23"/>
      <c r="F37" s="23"/>
      <c r="G37" s="23"/>
      <c r="H37" s="23"/>
      <c r="I37" s="44"/>
      <c r="J37" s="45"/>
      <c r="K37" s="3"/>
      <c r="L37" s="46"/>
      <c r="M37" s="45"/>
      <c r="N37" s="16"/>
      <c r="O37" s="3"/>
      <c r="P37" s="47"/>
      <c r="Q37" s="58"/>
      <c r="R37" s="3"/>
      <c r="S37" s="23"/>
      <c r="T37" s="23"/>
      <c r="U37" s="23"/>
      <c r="AM37" s="16"/>
      <c r="AN37" s="16"/>
    </row>
    <row r="38" spans="1:59" s="9" customFormat="1">
      <c r="A38" s="7"/>
      <c r="B38" s="3"/>
      <c r="C38" s="23"/>
      <c r="D38" s="23"/>
      <c r="E38" s="23"/>
      <c r="F38" s="23"/>
      <c r="G38" s="23"/>
      <c r="H38" s="23"/>
      <c r="I38" s="44"/>
      <c r="J38" s="45"/>
      <c r="K38" s="3"/>
      <c r="L38" s="46"/>
      <c r="M38" s="45"/>
      <c r="N38" s="16"/>
      <c r="O38" s="3"/>
      <c r="P38" s="47"/>
      <c r="Q38" s="58"/>
      <c r="R38" s="3"/>
      <c r="S38" s="23"/>
      <c r="T38" s="23"/>
      <c r="U38" s="23"/>
      <c r="AM38" s="16"/>
      <c r="AN38" s="16"/>
    </row>
    <row r="39" spans="1:59" s="9" customFormat="1">
      <c r="A39" s="7"/>
      <c r="B39" s="3"/>
      <c r="C39" s="23"/>
      <c r="D39" s="23"/>
      <c r="E39" s="23"/>
      <c r="F39" s="23"/>
      <c r="G39" s="23"/>
      <c r="H39" s="23"/>
      <c r="I39" s="44"/>
      <c r="J39" s="45"/>
      <c r="K39" s="3"/>
      <c r="L39" s="46"/>
      <c r="M39" s="45"/>
      <c r="N39" s="16"/>
      <c r="O39" s="3"/>
      <c r="P39" s="47"/>
      <c r="Q39" s="58"/>
      <c r="R39" s="3"/>
      <c r="S39" s="23"/>
      <c r="T39" s="23"/>
      <c r="U39" s="23"/>
      <c r="AM39" s="16"/>
      <c r="AN39" s="16"/>
    </row>
    <row r="40" spans="1:59" s="9" customFormat="1" ht="17.25" customHeight="1">
      <c r="A40" s="7"/>
      <c r="B40" s="16"/>
      <c r="D40" s="16"/>
      <c r="E40" s="16"/>
      <c r="F40" s="42"/>
      <c r="G40" s="16"/>
      <c r="H40" s="16"/>
      <c r="I40" s="16"/>
      <c r="J40" s="16"/>
      <c r="K40" s="16"/>
      <c r="S40" s="4"/>
      <c r="T40" s="4"/>
      <c r="U40" s="4"/>
      <c r="AM40" s="16"/>
      <c r="AN40" s="16"/>
    </row>
    <row r="41" spans="1:59" s="9" customFormat="1">
      <c r="A41" s="7"/>
      <c r="B41" s="4" t="s">
        <v>18</v>
      </c>
      <c r="C41" s="4"/>
      <c r="D41" s="4" t="s">
        <v>22</v>
      </c>
      <c r="E41" s="4" t="s">
        <v>23</v>
      </c>
      <c r="F41" s="4"/>
      <c r="G41" s="4"/>
      <c r="H41" s="4" t="s">
        <v>36</v>
      </c>
      <c r="I41" s="4"/>
      <c r="K41" s="61" t="s">
        <v>22</v>
      </c>
      <c r="L41" s="61" t="s">
        <v>23</v>
      </c>
      <c r="S41" s="4"/>
      <c r="T41" s="4"/>
      <c r="U41" s="4"/>
      <c r="AM41" s="16"/>
      <c r="AN41" s="16"/>
    </row>
    <row r="42" spans="1:59" s="9" customFormat="1">
      <c r="A42" s="7"/>
      <c r="B42" s="4" t="s">
        <v>19</v>
      </c>
      <c r="C42" s="4"/>
      <c r="D42" s="4">
        <v>1</v>
      </c>
      <c r="E42" s="4">
        <v>0</v>
      </c>
      <c r="F42" s="4"/>
      <c r="G42" s="4"/>
      <c r="H42" s="4" t="s">
        <v>35</v>
      </c>
      <c r="I42" s="4"/>
      <c r="K42" s="4">
        <v>1</v>
      </c>
      <c r="L42" s="4">
        <v>0</v>
      </c>
      <c r="S42" s="4"/>
      <c r="T42" s="4"/>
      <c r="U42" s="4"/>
      <c r="AM42" s="16"/>
      <c r="AN42" s="16"/>
    </row>
    <row r="43" spans="1:59" s="9" customFormat="1" ht="23.1" customHeight="1">
      <c r="A43" s="7"/>
      <c r="B43" s="4" t="s">
        <v>29</v>
      </c>
      <c r="C43" s="4"/>
      <c r="D43" s="4">
        <v>1</v>
      </c>
      <c r="E43" s="4">
        <v>0</v>
      </c>
      <c r="F43" s="4"/>
      <c r="G43" s="4"/>
      <c r="H43" s="4" t="s">
        <v>29</v>
      </c>
      <c r="I43" s="4"/>
      <c r="K43" s="4">
        <v>1</v>
      </c>
      <c r="L43" s="4">
        <v>0</v>
      </c>
      <c r="S43" s="4"/>
      <c r="T43" s="4"/>
      <c r="U43" s="4"/>
    </row>
    <row r="44" spans="1:59" s="9" customFormat="1" ht="23.1" customHeight="1">
      <c r="A44" s="7"/>
      <c r="B44" s="4" t="s">
        <v>30</v>
      </c>
      <c r="C44" s="4"/>
      <c r="D44" s="4">
        <v>6</v>
      </c>
      <c r="E44" s="4">
        <v>4</v>
      </c>
      <c r="F44" s="4"/>
      <c r="G44" s="4"/>
      <c r="H44" s="4" t="s">
        <v>37</v>
      </c>
      <c r="I44" s="4"/>
      <c r="K44" s="4">
        <v>10</v>
      </c>
      <c r="L44" s="4">
        <v>7</v>
      </c>
      <c r="S44" s="4"/>
      <c r="T44" s="4"/>
      <c r="U44" s="4"/>
    </row>
    <row r="45" spans="1:59" s="9" customFormat="1" ht="23.1" customHeight="1">
      <c r="A45" s="7"/>
      <c r="B45" s="4" t="s">
        <v>21</v>
      </c>
      <c r="C45" s="4"/>
      <c r="D45" s="4">
        <v>42</v>
      </c>
      <c r="E45" s="4">
        <v>41</v>
      </c>
      <c r="F45" s="4"/>
      <c r="G45" s="4"/>
      <c r="H45" s="4" t="s">
        <v>31</v>
      </c>
      <c r="I45" s="4"/>
      <c r="K45" s="4">
        <v>4</v>
      </c>
      <c r="L45" s="4">
        <v>0</v>
      </c>
      <c r="S45" s="4"/>
      <c r="T45" s="4"/>
      <c r="U45" s="4"/>
    </row>
    <row r="46" spans="1:59" s="9" customFormat="1" ht="23.1" customHeight="1">
      <c r="A46" s="7"/>
      <c r="B46" s="4" t="s">
        <v>31</v>
      </c>
      <c r="C46" s="4"/>
      <c r="D46" s="4">
        <v>1</v>
      </c>
      <c r="E46" s="4">
        <v>0</v>
      </c>
      <c r="F46" s="4"/>
      <c r="G46" s="4"/>
      <c r="H46" s="4"/>
      <c r="I46" s="4"/>
      <c r="K46" s="4"/>
      <c r="L46" s="4"/>
      <c r="S46" s="4"/>
      <c r="T46" s="4"/>
      <c r="U46" s="4"/>
    </row>
    <row r="47" spans="1:59" s="9" customFormat="1" ht="23.1" customHeight="1">
      <c r="A47" s="7" t="s">
        <v>28</v>
      </c>
      <c r="B47" s="4"/>
      <c r="C47" s="4"/>
      <c r="D47" s="4"/>
      <c r="E47" s="4"/>
      <c r="F47" s="4"/>
      <c r="G47" s="4"/>
      <c r="H47" s="5" t="s">
        <v>24</v>
      </c>
      <c r="I47" s="4"/>
      <c r="K47" s="4">
        <f>SUM(K42:K45)</f>
        <v>16</v>
      </c>
      <c r="L47" s="4">
        <f>SUM(L42:L45)</f>
        <v>7</v>
      </c>
      <c r="S47" s="4"/>
      <c r="T47" s="4"/>
      <c r="U47" s="4"/>
      <c r="BG47" s="4"/>
    </row>
    <row r="48" spans="1:59" s="4" customFormat="1" ht="23.1" customHeight="1">
      <c r="A48" s="7"/>
      <c r="B48" s="5" t="s">
        <v>24</v>
      </c>
      <c r="D48" s="4">
        <f>SUM(D42:D46)</f>
        <v>51</v>
      </c>
      <c r="E48" s="4">
        <f>SUM(E42:E46)</f>
        <v>45</v>
      </c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9" s="4" customFormat="1" ht="23.1" customHeight="1">
      <c r="A49" s="7"/>
      <c r="V49" s="62"/>
      <c r="W49" s="16"/>
      <c r="X49" s="16"/>
      <c r="Y49" s="16"/>
      <c r="Z49" s="16"/>
      <c r="AA49" s="42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</row>
    <row r="50" spans="1:59" s="4" customFormat="1" ht="23.1" customHeight="1">
      <c r="A50" s="7"/>
      <c r="B50" s="4" t="s">
        <v>26</v>
      </c>
      <c r="H50" s="4" t="s">
        <v>34</v>
      </c>
      <c r="V50" s="62"/>
      <c r="W50" s="16"/>
      <c r="X50" s="16"/>
      <c r="Y50" s="16"/>
      <c r="Z50" s="16"/>
      <c r="AA50" s="42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</row>
    <row r="51" spans="1:59" s="4" customFormat="1" ht="23.1" customHeight="1">
      <c r="A51" s="7"/>
      <c r="B51" s="4" t="s">
        <v>27</v>
      </c>
      <c r="D51" s="4">
        <v>1</v>
      </c>
      <c r="E51" s="4">
        <v>0</v>
      </c>
      <c r="H51" s="4" t="s">
        <v>35</v>
      </c>
      <c r="K51" s="4">
        <v>1</v>
      </c>
      <c r="L51" s="4">
        <v>0</v>
      </c>
      <c r="V51" s="23"/>
      <c r="W51" s="23"/>
      <c r="X51" s="63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7"/>
    </row>
    <row r="52" spans="1:59">
      <c r="B52" s="4" t="s">
        <v>20</v>
      </c>
      <c r="D52" s="4">
        <v>5</v>
      </c>
      <c r="E52" s="4">
        <v>4</v>
      </c>
      <c r="H52" s="4" t="s">
        <v>20</v>
      </c>
      <c r="K52" s="4">
        <v>8</v>
      </c>
      <c r="L52" s="4">
        <v>7</v>
      </c>
      <c r="V52" s="23"/>
      <c r="W52" s="23"/>
      <c r="X52" s="63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BG52" s="4"/>
    </row>
    <row r="53" spans="1:59" s="4" customFormat="1" ht="23.1" customHeight="1">
      <c r="A53" s="7"/>
      <c r="H53" s="4" t="s">
        <v>31</v>
      </c>
      <c r="K53" s="4">
        <v>4</v>
      </c>
      <c r="L53" s="4">
        <v>0</v>
      </c>
      <c r="V53" s="23"/>
      <c r="W53" s="23"/>
      <c r="X53" s="63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</row>
    <row r="54" spans="1:59" s="4" customFormat="1" ht="23.1" customHeight="1">
      <c r="A54" s="7"/>
      <c r="B54" s="5" t="s">
        <v>40</v>
      </c>
      <c r="D54" s="6">
        <f>SUM(D51:D52)</f>
        <v>6</v>
      </c>
      <c r="E54" s="4">
        <f>SUM(E51:E52)</f>
        <v>4</v>
      </c>
      <c r="V54" s="23"/>
      <c r="W54" s="23"/>
      <c r="X54" s="63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</row>
    <row r="55" spans="1:59" s="4" customFormat="1" ht="23.1" customHeight="1">
      <c r="A55" s="7"/>
      <c r="H55" s="5" t="s">
        <v>24</v>
      </c>
      <c r="K55" s="4">
        <f>SUM(K51:K53)</f>
        <v>13</v>
      </c>
      <c r="L55" s="4">
        <f>SUM(L51:L53)</f>
        <v>7</v>
      </c>
      <c r="V55" s="23"/>
      <c r="W55" s="23"/>
      <c r="X55" s="63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</row>
    <row r="56" spans="1:59" s="4" customFormat="1" ht="23.1" customHeight="1">
      <c r="A56" s="7"/>
      <c r="B56" s="4" t="s">
        <v>33</v>
      </c>
      <c r="V56" s="23"/>
      <c r="W56" s="23"/>
      <c r="X56" s="63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</row>
    <row r="57" spans="1:59" s="4" customFormat="1" ht="23.1" customHeight="1">
      <c r="A57" s="7"/>
      <c r="B57" s="4" t="s">
        <v>27</v>
      </c>
      <c r="D57" s="4">
        <v>1</v>
      </c>
      <c r="E57" s="4">
        <v>0</v>
      </c>
      <c r="V57" s="23"/>
      <c r="W57" s="23"/>
      <c r="X57" s="63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</row>
    <row r="58" spans="1:59" s="4" customFormat="1" ht="23.1" customHeight="1">
      <c r="A58" s="7"/>
      <c r="B58" s="4" t="s">
        <v>20</v>
      </c>
      <c r="D58" s="4">
        <v>11</v>
      </c>
      <c r="E58" s="4">
        <v>11</v>
      </c>
      <c r="V58" s="23"/>
      <c r="W58" s="23"/>
      <c r="X58" s="63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</row>
    <row r="59" spans="1:59" s="4" customFormat="1" ht="23.1" customHeight="1">
      <c r="A59" s="7"/>
      <c r="B59" s="4" t="s">
        <v>31</v>
      </c>
      <c r="D59" s="4">
        <v>3</v>
      </c>
      <c r="E59" s="4">
        <v>0</v>
      </c>
      <c r="V59" s="23"/>
      <c r="W59" s="23"/>
      <c r="X59" s="63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7"/>
    </row>
    <row r="60" spans="1:59" ht="23.1" customHeight="1">
      <c r="V60" s="23"/>
      <c r="W60" s="23"/>
      <c r="X60" s="63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BG60" s="4"/>
    </row>
    <row r="61" spans="1:59" s="4" customFormat="1" ht="23.1" customHeight="1">
      <c r="A61" s="7"/>
      <c r="B61" s="5" t="s">
        <v>24</v>
      </c>
      <c r="D61" s="4">
        <f>SUM(D57:D59)</f>
        <v>15</v>
      </c>
      <c r="E61" s="4">
        <f>SUM(E57:E59)</f>
        <v>11</v>
      </c>
      <c r="V61" s="23"/>
      <c r="W61" s="23"/>
      <c r="X61" s="63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</row>
    <row r="62" spans="1:59" s="4" customFormat="1" ht="23.1" customHeight="1">
      <c r="A62" s="7"/>
      <c r="V62" s="23"/>
      <c r="W62" s="23"/>
      <c r="X62" s="63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</row>
    <row r="63" spans="1:59" s="4" customFormat="1" ht="23.1" customHeight="1">
      <c r="A63" s="7"/>
      <c r="D63" s="64"/>
      <c r="V63" s="23"/>
      <c r="W63" s="23"/>
      <c r="X63" s="63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</row>
    <row r="64" spans="1:59" s="4" customFormat="1" ht="23.1" customHeight="1">
      <c r="A64" s="7"/>
      <c r="B64" s="5" t="s">
        <v>25</v>
      </c>
      <c r="D64" s="4">
        <f>D48+D61+D54+K47+K55</f>
        <v>101</v>
      </c>
      <c r="E64" s="4">
        <f>E48+E61+E54+L47+L55</f>
        <v>74</v>
      </c>
      <c r="L64" s="23"/>
      <c r="M64" s="23"/>
      <c r="N64" s="23"/>
      <c r="O64" s="23"/>
      <c r="P64" s="23"/>
      <c r="Q64" s="23"/>
      <c r="R64" s="65"/>
      <c r="V64" s="9"/>
      <c r="W64" s="9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</row>
    <row r="65" spans="1:59" s="4" customFormat="1" ht="23.1" customHeight="1">
      <c r="A65" s="7"/>
      <c r="B65" s="33"/>
      <c r="C65" s="33"/>
      <c r="D65" s="3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65"/>
      <c r="V65" s="9"/>
      <c r="W65" s="9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</row>
    <row r="66" spans="1:59" s="4" customFormat="1" ht="23.1" customHeight="1">
      <c r="A66" s="7"/>
      <c r="B66" s="33"/>
      <c r="C66" s="33"/>
      <c r="D66" s="3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65"/>
      <c r="V66" s="9"/>
      <c r="W66" s="9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9" s="4" customFormat="1" ht="23.1" customHeight="1">
      <c r="A67" s="7"/>
      <c r="B67" s="33"/>
      <c r="C67" s="33"/>
      <c r="D67" s="3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65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9" s="4" customFormat="1" ht="23.1" customHeight="1">
      <c r="A68" s="7"/>
      <c r="B68" s="33"/>
      <c r="C68" s="33"/>
      <c r="D68" s="3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65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9" s="4" customFormat="1" ht="23.1" customHeight="1">
      <c r="A69" s="7"/>
      <c r="B69" s="33"/>
      <c r="C69" s="33"/>
      <c r="D69" s="3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65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9" s="4" customFormat="1" ht="23.1" customHeight="1">
      <c r="A70" s="7"/>
      <c r="B70" s="33"/>
      <c r="C70" s="33"/>
      <c r="D70" s="3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65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9" s="4" customFormat="1" ht="23.1" customHeight="1">
      <c r="A71" s="7"/>
      <c r="B71" s="33"/>
      <c r="C71" s="33"/>
      <c r="D71" s="3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65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9" s="4" customFormat="1" ht="23.1" customHeight="1">
      <c r="A72" s="7"/>
      <c r="B72" s="33"/>
      <c r="C72" s="33"/>
      <c r="D72" s="3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65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9" s="4" customFormat="1" ht="23.1" customHeight="1">
      <c r="A73" s="7"/>
      <c r="B73" s="33"/>
      <c r="C73" s="33"/>
      <c r="D73" s="3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65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9" s="4" customFormat="1">
      <c r="A74" s="7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9" s="4" customFormat="1" ht="24.95" customHeight="1"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9" s="4" customFormat="1" ht="24.95" customHeight="1"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9" s="4" customFormat="1" ht="24.95" customHeight="1"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7"/>
    </row>
    <row r="78" spans="1:59" ht="24.95" customHeight="1"/>
    <row r="79" spans="1:59" ht="24.95" customHeight="1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59" ht="24.95" customHeight="1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ht="24.95" customHeight="1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1:21" ht="24.95" customHeight="1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ht="24.95" customHeight="1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1" ht="24.95" customHeigh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 ht="24.95" customHeight="1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 ht="24.95" customHeight="1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1" ht="24.95" customHeigh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>
      <c r="A88" s="16"/>
    </row>
    <row r="89" spans="1:21">
      <c r="A89" s="16"/>
      <c r="B89" s="16"/>
      <c r="C89" s="9"/>
      <c r="D89" s="16"/>
      <c r="E89" s="16"/>
      <c r="F89" s="42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43"/>
    </row>
    <row r="90" spans="1:21">
      <c r="A90" s="16"/>
      <c r="B90" s="16"/>
      <c r="C90" s="9"/>
      <c r="D90" s="16"/>
      <c r="E90" s="16"/>
      <c r="F90" s="42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43"/>
    </row>
    <row r="91" spans="1:21">
      <c r="A91" s="16"/>
      <c r="B91" s="16"/>
      <c r="C91" s="9"/>
      <c r="D91" s="16"/>
      <c r="E91" s="16"/>
      <c r="F91" s="42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43"/>
    </row>
    <row r="92" spans="1:21">
      <c r="A92" s="16"/>
      <c r="B92" s="16"/>
      <c r="C92" s="9"/>
      <c r="D92" s="16"/>
      <c r="E92" s="16"/>
      <c r="F92" s="42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43"/>
    </row>
    <row r="93" spans="1:21">
      <c r="A93" s="16"/>
      <c r="B93" s="16"/>
      <c r="C93" s="9"/>
      <c r="D93" s="16"/>
      <c r="E93" s="16"/>
      <c r="F93" s="42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43"/>
    </row>
    <row r="94" spans="1:21">
      <c r="A94" s="16"/>
      <c r="B94" s="16"/>
      <c r="C94" s="9"/>
      <c r="D94" s="16"/>
      <c r="E94" s="16"/>
      <c r="F94" s="42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43"/>
    </row>
    <row r="95" spans="1:21">
      <c r="A95" s="16"/>
      <c r="B95" s="16"/>
      <c r="C95" s="9"/>
      <c r="D95" s="16"/>
      <c r="E95" s="16"/>
      <c r="F95" s="42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43"/>
    </row>
    <row r="96" spans="1:21">
      <c r="A96" s="16"/>
      <c r="B96" s="16"/>
      <c r="C96" s="9"/>
      <c r="D96" s="16"/>
      <c r="E96" s="16"/>
      <c r="F96" s="42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43"/>
    </row>
    <row r="97" spans="1:19">
      <c r="A97" s="16"/>
      <c r="B97" s="16"/>
      <c r="C97" s="9"/>
      <c r="D97" s="16"/>
      <c r="E97" s="16"/>
      <c r="F97" s="42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43"/>
    </row>
    <row r="98" spans="1:19">
      <c r="A98" s="16"/>
      <c r="B98" s="16"/>
      <c r="C98" s="9"/>
      <c r="D98" s="16"/>
      <c r="E98" s="16"/>
      <c r="F98" s="42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43"/>
    </row>
    <row r="99" spans="1:19">
      <c r="A99" s="16"/>
      <c r="B99" s="16"/>
      <c r="C99" s="9"/>
      <c r="D99" s="16"/>
      <c r="E99" s="16"/>
      <c r="F99" s="42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43"/>
    </row>
    <row r="100" spans="1:19">
      <c r="A100" s="16"/>
      <c r="B100" s="16"/>
      <c r="C100" s="9"/>
      <c r="D100" s="16"/>
      <c r="E100" s="16"/>
      <c r="F100" s="42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43"/>
    </row>
    <row r="101" spans="1:19">
      <c r="A101" s="1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16"/>
      <c r="M101" s="16"/>
      <c r="N101" s="16"/>
      <c r="O101" s="16"/>
      <c r="P101" s="16"/>
      <c r="Q101" s="16"/>
      <c r="R101" s="16"/>
      <c r="S101" s="43"/>
    </row>
    <row r="102" spans="1:19"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9"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9"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9"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9"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9"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9"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9"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9"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9"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9"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2:11"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2:11"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2:11"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2:11"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2:11"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2:11"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2:11"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2:11"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2" spans="2:11"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4" spans="2:11"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2:11">
      <c r="B125" s="7"/>
      <c r="C125" s="7"/>
      <c r="D125" s="7"/>
      <c r="E125" s="7"/>
      <c r="F125" s="7"/>
      <c r="G125" s="7"/>
      <c r="H125" s="7"/>
      <c r="I125" s="7"/>
      <c r="J125" s="7"/>
      <c r="K125" s="7"/>
    </row>
  </sheetData>
  <mergeCells count="20">
    <mergeCell ref="V29:X29"/>
    <mergeCell ref="B4:B5"/>
    <mergeCell ref="B6:B7"/>
    <mergeCell ref="B8:B9"/>
    <mergeCell ref="B10:B11"/>
    <mergeCell ref="V28:X28"/>
    <mergeCell ref="V22:X22"/>
    <mergeCell ref="V23:X23"/>
    <mergeCell ref="V24:X24"/>
    <mergeCell ref="B12:B13"/>
    <mergeCell ref="B14:B15"/>
    <mergeCell ref="B16:B17"/>
    <mergeCell ref="V19:X19"/>
    <mergeCell ref="V20:X20"/>
    <mergeCell ref="V21:X21"/>
    <mergeCell ref="V2:AK2"/>
    <mergeCell ref="V25:X25"/>
    <mergeCell ref="Q2:R2"/>
    <mergeCell ref="V26:X26"/>
    <mergeCell ref="V27:X27"/>
  </mergeCells>
  <phoneticPr fontId="3"/>
  <pageMargins left="0.27559055118110237" right="0.19685039370078741" top="1.1811023622047245" bottom="0.59055118110236227" header="0.51181102362204722" footer="0.51181102362204722"/>
  <pageSetup paperSize="9" scale="80" orientation="landscape" r:id="rId1"/>
  <headerFooter alignWithMargins="0"/>
  <colBreaks count="2" manualBreakCount="2">
    <brk id="20" max="35" man="1"/>
    <brk id="39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2025年改善提案 </vt:lpstr>
      <vt:lpstr>'2025年改善提案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877010</cp:lastModifiedBy>
  <cp:lastPrinted>2025-10-30T01:21:10Z</cp:lastPrinted>
  <dcterms:created xsi:type="dcterms:W3CDTF">1996-11-08T18:50:22Z</dcterms:created>
  <dcterms:modified xsi:type="dcterms:W3CDTF">2025-10-30T05:05:11Z</dcterms:modified>
</cp:coreProperties>
</file>